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 activeTab="2"/>
  </bookViews>
  <sheets>
    <sheet name="Latin5x5" sheetId="4" r:id="rId1"/>
    <sheet name="IBD-Class" sheetId="5" r:id="rId2"/>
    <sheet name="IBD-EX6" sheetId="6" r:id="rId3"/>
  </sheets>
  <calcPr calcId="145621"/>
</workbook>
</file>

<file path=xl/calcChain.xml><?xml version="1.0" encoding="utf-8"?>
<calcChain xmlns="http://schemas.openxmlformats.org/spreadsheetml/2006/main">
  <c r="B4" i="6" l="1"/>
  <c r="B5" i="6" s="1"/>
  <c r="B4" i="5"/>
  <c r="B5" i="5" s="1"/>
  <c r="C41" i="4" l="1"/>
  <c r="C37" i="4"/>
  <c r="F34" i="4" l="1"/>
  <c r="K26" i="4"/>
  <c r="G38" i="4" l="1"/>
  <c r="G39" i="4"/>
  <c r="G37" i="4"/>
  <c r="G40" i="4"/>
  <c r="F38" i="4"/>
  <c r="F39" i="4"/>
  <c r="F37" i="4"/>
  <c r="E38" i="4"/>
  <c r="E39" i="4"/>
  <c r="E37" i="4"/>
  <c r="D38" i="4"/>
  <c r="D39" i="4"/>
  <c r="D40" i="4"/>
  <c r="D37" i="4"/>
  <c r="C40" i="4"/>
  <c r="C39" i="4"/>
  <c r="C38" i="4"/>
  <c r="G35" i="4"/>
  <c r="H35" i="4"/>
  <c r="I35" i="4"/>
  <c r="J35" i="4"/>
  <c r="F35" i="4"/>
  <c r="G32" i="4"/>
  <c r="H32" i="4"/>
  <c r="I32" i="4"/>
  <c r="J32" i="4"/>
  <c r="F32" i="4"/>
  <c r="L30" i="4"/>
  <c r="L27" i="4"/>
  <c r="L28" i="4"/>
  <c r="L29" i="4"/>
  <c r="L26" i="4"/>
  <c r="J34" i="4"/>
  <c r="I34" i="4"/>
  <c r="H34" i="4"/>
  <c r="G34" i="4"/>
  <c r="I31" i="4"/>
  <c r="K31" i="4"/>
  <c r="K27" i="4"/>
  <c r="K28" i="4"/>
  <c r="K29" i="4"/>
  <c r="K30" i="4"/>
  <c r="G31" i="4"/>
  <c r="H31" i="4"/>
  <c r="J31" i="4"/>
  <c r="F31" i="4"/>
  <c r="F6" i="4"/>
  <c r="F2" i="4" l="1"/>
  <c r="F4" i="4"/>
  <c r="F5" i="4"/>
  <c r="F3" i="4"/>
</calcChain>
</file>

<file path=xl/sharedStrings.xml><?xml version="1.0" encoding="utf-8"?>
<sst xmlns="http://schemas.openxmlformats.org/spreadsheetml/2006/main" count="247" uniqueCount="80">
  <si>
    <t>A</t>
    <phoneticPr fontId="1" type="noConversion"/>
  </si>
  <si>
    <t>B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</si>
  <si>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</si>
  <si>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</si>
  <si>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</si>
  <si>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</si>
  <si>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</si>
  <si>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E</t>
    <phoneticPr fontId="1" type="noConversion"/>
  </si>
  <si>
    <t>A</t>
    <phoneticPr fontId="1" type="noConversion"/>
  </si>
  <si>
    <t>A</t>
    <phoneticPr fontId="1" type="noConversion"/>
  </si>
  <si>
    <t>B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</si>
  <si>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</si>
  <si>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</si>
  <si>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</si>
  <si>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T1</t>
    <phoneticPr fontId="1" type="noConversion"/>
  </si>
  <si>
    <t>T2</t>
  </si>
  <si>
    <t>T3</t>
  </si>
  <si>
    <t>T4</t>
  </si>
  <si>
    <t>T5</t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</si>
  <si>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</si>
  <si>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</si>
  <si>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</si>
  <si>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</si>
  <si>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</si>
  <si>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Step 1</t>
    <phoneticPr fontId="1" type="noConversion"/>
  </si>
  <si>
    <t>Step 2</t>
    <phoneticPr fontId="1" type="noConversion"/>
  </si>
  <si>
    <t>Step 3</t>
    <phoneticPr fontId="1" type="noConversion"/>
  </si>
  <si>
    <t>C1</t>
    <phoneticPr fontId="1" type="noConversion"/>
  </si>
  <si>
    <t>C2</t>
  </si>
  <si>
    <t>C3</t>
  </si>
  <si>
    <t>C4</t>
  </si>
  <si>
    <t>C5</t>
  </si>
  <si>
    <t>Step 4</t>
    <phoneticPr fontId="1" type="noConversion"/>
  </si>
  <si>
    <t>R2</t>
    <phoneticPr fontId="1" type="noConversion"/>
  </si>
  <si>
    <t>R3</t>
    <phoneticPr fontId="1" type="noConversion"/>
  </si>
  <si>
    <t>R5</t>
    <phoneticPr fontId="1" type="noConversion"/>
  </si>
  <si>
    <t>R4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</si>
  <si>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</si>
  <si>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</si>
  <si>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</si>
  <si>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D</t>
    <phoneticPr fontId="1" type="noConversion"/>
  </si>
  <si>
    <t>row mean</t>
    <phoneticPr fontId="1" type="noConversion"/>
  </si>
  <si>
    <t>column mean</t>
    <phoneticPr fontId="1" type="noConversion"/>
  </si>
  <si>
    <t>treatment mean</t>
    <phoneticPr fontId="1" type="noConversion"/>
  </si>
  <si>
    <t>A</t>
    <phoneticPr fontId="1" type="noConversion"/>
  </si>
  <si>
    <t>Source</t>
    <phoneticPr fontId="1" type="noConversion"/>
  </si>
  <si>
    <t>Row</t>
    <phoneticPr fontId="1" type="noConversion"/>
  </si>
  <si>
    <t>Column</t>
    <phoneticPr fontId="1" type="noConversion"/>
  </si>
  <si>
    <t>Treatment</t>
    <phoneticPr fontId="1" type="noConversion"/>
  </si>
  <si>
    <t>Error</t>
    <phoneticPr fontId="1" type="noConversion"/>
  </si>
  <si>
    <t>Total</t>
    <phoneticPr fontId="1" type="noConversion"/>
  </si>
  <si>
    <t>D.F.</t>
    <phoneticPr fontId="1" type="noConversion"/>
  </si>
  <si>
    <t>SS</t>
    <phoneticPr fontId="1" type="noConversion"/>
  </si>
  <si>
    <t>MS</t>
    <phoneticPr fontId="1" type="noConversion"/>
  </si>
  <si>
    <t>F</t>
    <phoneticPr fontId="1" type="noConversion"/>
  </si>
  <si>
    <t>P</t>
    <phoneticPr fontId="1" type="noConversion"/>
  </si>
  <si>
    <t>Effect</t>
    <phoneticPr fontId="1" type="noConversion"/>
  </si>
  <si>
    <t>effect</t>
    <phoneticPr fontId="1" type="noConversion"/>
  </si>
  <si>
    <t>effect</t>
    <phoneticPr fontId="1" type="noConversion"/>
  </si>
  <si>
    <t>Variance</t>
    <phoneticPr fontId="1" type="noConversion"/>
  </si>
  <si>
    <t>Block I</t>
    <phoneticPr fontId="1" type="noConversion"/>
  </si>
  <si>
    <t>Block II</t>
    <phoneticPr fontId="1" type="noConversion"/>
  </si>
  <si>
    <t>Block III</t>
    <phoneticPr fontId="1" type="noConversion"/>
  </si>
  <si>
    <t>Block IV</t>
    <phoneticPr fontId="1" type="noConversion"/>
  </si>
  <si>
    <t>Step 1: give one initial solution</t>
    <phoneticPr fontId="1" type="noConversion"/>
  </si>
  <si>
    <t>Step 2: Randomization of the four treatment groups</t>
    <phoneticPr fontId="1" type="noConversion"/>
  </si>
  <si>
    <t>RAND()</t>
    <phoneticPr fontId="1" type="noConversion"/>
  </si>
  <si>
    <t xml:space="preserve"> </t>
    <phoneticPr fontId="1" type="noConversion"/>
  </si>
  <si>
    <t>Group 1</t>
    <phoneticPr fontId="1" type="noConversion"/>
  </si>
  <si>
    <t>Group 2</t>
  </si>
  <si>
    <t>Group 3</t>
  </si>
  <si>
    <t>Group 4</t>
  </si>
  <si>
    <t>Step 2: Randomization of the four treatments for each block; Delete the treatment absent in this block</t>
    <phoneticPr fontId="1" type="noConversion"/>
  </si>
  <si>
    <t>Trtmnt</t>
    <phoneticPr fontId="1" type="noConversion"/>
  </si>
  <si>
    <t>RAND</t>
    <phoneticPr fontId="1" type="noConversion"/>
  </si>
  <si>
    <t>Treat number t=</t>
    <phoneticPr fontId="1" type="noConversion"/>
  </si>
  <si>
    <t>Block number b=</t>
    <phoneticPr fontId="1" type="noConversion"/>
  </si>
  <si>
    <t>Units per block k=</t>
    <phoneticPr fontId="1" type="noConversion"/>
  </si>
  <si>
    <t>Reps per trt r=</t>
    <phoneticPr fontId="1" type="noConversion"/>
  </si>
  <si>
    <t>Reps per trt pair λ=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</si>
</sst>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0" fillId="2" borderId="0" xfId="0" applyFill="1" applyBorder="1"/>
    <xf numFmtId="0" fontId="0" fillId="0" borderId="0" xfId="0" applyFill="1"/>
    <xf numFmtId="0" fontId="0" fillId="0" borderId="9" xfId="0" applyFill="1" applyBorder="1"/>
    <xf numFmtId="0" fontId="3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I17" sqref="I17"/>
    </sheetView>
  </sheetViews>
  <sheetFormatPr defaultColWidth="7.6640625" defaultRowHeight="14.4" x14ac:dyDescent="0.25"/>
  <sheetData>
    <row r="1" spans="1:7" x14ac:dyDescent="0.25">
      <c r="A1" t="s">
        <v>24</v>
      </c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s="1">
        <f ca="1">RAND()</f>
        <v>0.1513137371729627</v>
      </c>
    </row>
    <row r="3" spans="1:7" x14ac:dyDescent="0.25">
      <c r="A3" t="s">
        <v>3</v>
      </c>
      <c r="B3" t="s">
        <v>4</v>
      </c>
      <c r="C3" t="s">
        <v>5</v>
      </c>
      <c r="D3" t="s">
        <v>7</v>
      </c>
      <c r="E3" t="s">
        <v>8</v>
      </c>
      <c r="F3" s="1">
        <f ca="1">RAND()</f>
        <v>0.96971570489394399</v>
      </c>
    </row>
    <row r="4" spans="1:7" x14ac:dyDescent="0.25">
      <c r="A4" t="s">
        <v>4</v>
      </c>
      <c r="B4" t="s">
        <v>5</v>
      </c>
      <c r="C4" t="s">
        <v>7</v>
      </c>
      <c r="D4" t="s">
        <v>9</v>
      </c>
      <c r="E4" t="s">
        <v>10</v>
      </c>
      <c r="F4" s="1">
        <f t="shared" ref="F4:F6" ca="1" si="0">RAND()</f>
        <v>0.34744687523769291</v>
      </c>
    </row>
    <row r="5" spans="1:7" x14ac:dyDescent="0.25">
      <c r="A5" t="s">
        <v>5</v>
      </c>
      <c r="B5" t="s">
        <v>7</v>
      </c>
      <c r="C5" t="s">
        <v>9</v>
      </c>
      <c r="D5" t="s">
        <v>11</v>
      </c>
      <c r="E5" t="s">
        <v>12</v>
      </c>
      <c r="F5" s="1">
        <f t="shared" ca="1" si="0"/>
        <v>0.37061103567335818</v>
      </c>
    </row>
    <row r="6" spans="1:7" x14ac:dyDescent="0.25">
      <c r="A6" t="s">
        <v>6</v>
      </c>
      <c r="B6" t="s">
        <v>8</v>
      </c>
      <c r="C6" t="s">
        <v>10</v>
      </c>
      <c r="D6" t="s">
        <v>12</v>
      </c>
      <c r="E6" t="s">
        <v>13</v>
      </c>
      <c r="F6" s="1">
        <f t="shared" ca="1" si="0"/>
        <v>0.54465066883955027</v>
      </c>
    </row>
    <row r="7" spans="1:7" x14ac:dyDescent="0.25">
      <c r="A7" t="s">
        <v>25</v>
      </c>
    </row>
    <row r="8" spans="1:7" x14ac:dyDescent="0.25">
      <c r="A8" t="s">
        <v>0</v>
      </c>
      <c r="B8" t="s">
        <v>1</v>
      </c>
      <c r="C8" t="s">
        <v>4</v>
      </c>
      <c r="D8" t="s">
        <v>5</v>
      </c>
      <c r="E8" t="s">
        <v>6</v>
      </c>
    </row>
    <row r="9" spans="1:7" x14ac:dyDescent="0.25">
      <c r="A9" t="s">
        <v>4</v>
      </c>
      <c r="B9" t="s">
        <v>5</v>
      </c>
      <c r="C9" t="s">
        <v>7</v>
      </c>
      <c r="D9" t="s">
        <v>9</v>
      </c>
      <c r="E9" t="s">
        <v>10</v>
      </c>
      <c r="F9" s="1" t="s">
        <v>34</v>
      </c>
      <c r="G9" s="1">
        <v>0.36708890525261573</v>
      </c>
    </row>
    <row r="10" spans="1:7" x14ac:dyDescent="0.25">
      <c r="A10" t="s">
        <v>6</v>
      </c>
      <c r="B10" t="s">
        <v>8</v>
      </c>
      <c r="C10" t="s">
        <v>10</v>
      </c>
      <c r="D10" t="s">
        <v>12</v>
      </c>
      <c r="E10" t="s">
        <v>13</v>
      </c>
      <c r="F10" s="1" t="s">
        <v>35</v>
      </c>
      <c r="G10" s="1">
        <v>0.37396403128366451</v>
      </c>
    </row>
    <row r="11" spans="1:7" x14ac:dyDescent="0.25">
      <c r="A11" t="s">
        <v>1</v>
      </c>
      <c r="B11" t="s">
        <v>4</v>
      </c>
      <c r="C11" t="s">
        <v>5</v>
      </c>
      <c r="D11" t="s">
        <v>7</v>
      </c>
      <c r="E11" t="s">
        <v>8</v>
      </c>
      <c r="F11" s="1" t="s">
        <v>33</v>
      </c>
      <c r="G11" s="1">
        <v>0.48899982741230008</v>
      </c>
    </row>
    <row r="12" spans="1:7" x14ac:dyDescent="0.25">
      <c r="A12" t="s">
        <v>5</v>
      </c>
      <c r="B12" t="s">
        <v>7</v>
      </c>
      <c r="C12" t="s">
        <v>9</v>
      </c>
      <c r="D12" t="s">
        <v>11</v>
      </c>
      <c r="E12" t="s">
        <v>12</v>
      </c>
      <c r="F12" s="1" t="s">
        <v>36</v>
      </c>
      <c r="G12" s="1">
        <v>0.57234483683734749</v>
      </c>
    </row>
    <row r="13" spans="1:7" x14ac:dyDescent="0.25">
      <c r="A13" t="s">
        <v>26</v>
      </c>
    </row>
    <row r="14" spans="1:7" x14ac:dyDescent="0.25">
      <c r="A14" t="s">
        <v>0</v>
      </c>
      <c r="B14" t="s">
        <v>1</v>
      </c>
      <c r="C14" t="s">
        <v>6</v>
      </c>
      <c r="D14" t="s">
        <v>4</v>
      </c>
      <c r="E14" t="s">
        <v>5</v>
      </c>
      <c r="F14" s="1" t="s">
        <v>27</v>
      </c>
      <c r="G14" s="1">
        <v>0.14479275781139667</v>
      </c>
    </row>
    <row r="15" spans="1:7" x14ac:dyDescent="0.25">
      <c r="A15" t="s">
        <v>4</v>
      </c>
      <c r="B15" t="s">
        <v>5</v>
      </c>
      <c r="C15" t="s">
        <v>10</v>
      </c>
      <c r="D15" t="s">
        <v>7</v>
      </c>
      <c r="E15" t="s">
        <v>9</v>
      </c>
      <c r="F15" s="1" t="s">
        <v>28</v>
      </c>
      <c r="G15" s="1">
        <v>0.22734890285940867</v>
      </c>
    </row>
    <row r="16" spans="1:7" x14ac:dyDescent="0.25">
      <c r="A16" t="s">
        <v>6</v>
      </c>
      <c r="B16" t="s">
        <v>8</v>
      </c>
      <c r="C16" t="s">
        <v>13</v>
      </c>
      <c r="D16" t="s">
        <v>10</v>
      </c>
      <c r="E16" t="s">
        <v>12</v>
      </c>
      <c r="F16" s="1" t="s">
        <v>31</v>
      </c>
      <c r="G16" s="1">
        <v>0.7024039435239513</v>
      </c>
    </row>
    <row r="17" spans="1:12" x14ac:dyDescent="0.25">
      <c r="A17" t="s">
        <v>1</v>
      </c>
      <c r="B17" t="s">
        <v>4</v>
      </c>
      <c r="C17" t="s">
        <v>8</v>
      </c>
      <c r="D17" t="s">
        <v>5</v>
      </c>
      <c r="E17" t="s">
        <v>7</v>
      </c>
      <c r="F17" s="1" t="s">
        <v>29</v>
      </c>
      <c r="G17" s="1">
        <v>0.87414638274829204</v>
      </c>
    </row>
    <row r="18" spans="1:12" x14ac:dyDescent="0.25">
      <c r="A18" t="s">
        <v>5</v>
      </c>
      <c r="B18" t="s">
        <v>7</v>
      </c>
      <c r="C18" t="s">
        <v>12</v>
      </c>
      <c r="D18" t="s">
        <v>9</v>
      </c>
      <c r="E18" t="s">
        <v>11</v>
      </c>
      <c r="F18" s="1" t="s">
        <v>30</v>
      </c>
      <c r="G18" s="1">
        <v>0.9815993198138333</v>
      </c>
    </row>
    <row r="19" spans="1:12" x14ac:dyDescent="0.25">
      <c r="A19" t="s">
        <v>32</v>
      </c>
    </row>
    <row r="20" spans="1:12" x14ac:dyDescent="0.25">
      <c r="A20" t="s">
        <v>17</v>
      </c>
      <c r="B20" t="s">
        <v>14</v>
      </c>
      <c r="C20" t="s">
        <v>15</v>
      </c>
      <c r="D20" t="s">
        <v>18</v>
      </c>
      <c r="E20" t="s">
        <v>16</v>
      </c>
      <c r="F20" s="1" t="s">
        <v>14</v>
      </c>
      <c r="G20" s="1" t="s">
        <v>20</v>
      </c>
      <c r="H20" s="1">
        <v>0.15524070122601541</v>
      </c>
    </row>
    <row r="21" spans="1:12" x14ac:dyDescent="0.25">
      <c r="A21" t="s">
        <v>18</v>
      </c>
      <c r="B21" t="s">
        <v>16</v>
      </c>
      <c r="C21" t="s">
        <v>14</v>
      </c>
      <c r="D21" t="s">
        <v>15</v>
      </c>
      <c r="E21" t="s">
        <v>17</v>
      </c>
      <c r="F21" s="1" t="s">
        <v>15</v>
      </c>
      <c r="G21" s="1" t="s">
        <v>23</v>
      </c>
      <c r="H21" s="1">
        <v>0.1853488264449531</v>
      </c>
    </row>
    <row r="22" spans="1:12" x14ac:dyDescent="0.25">
      <c r="A22" t="s">
        <v>15</v>
      </c>
      <c r="B22" t="s">
        <v>17</v>
      </c>
      <c r="C22" t="s">
        <v>16</v>
      </c>
      <c r="D22" t="s">
        <v>14</v>
      </c>
      <c r="E22" t="s">
        <v>18</v>
      </c>
      <c r="F22" s="1" t="s">
        <v>16</v>
      </c>
      <c r="G22" s="1" t="s">
        <v>22</v>
      </c>
      <c r="H22" s="1">
        <v>0.22976499860183175</v>
      </c>
    </row>
    <row r="23" spans="1:12" x14ac:dyDescent="0.25">
      <c r="A23" t="s">
        <v>14</v>
      </c>
      <c r="B23" t="s">
        <v>18</v>
      </c>
      <c r="C23" t="s">
        <v>17</v>
      </c>
      <c r="D23" t="s">
        <v>16</v>
      </c>
      <c r="E23" t="s">
        <v>15</v>
      </c>
      <c r="F23" s="1" t="s">
        <v>17</v>
      </c>
      <c r="G23" s="1" t="s">
        <v>19</v>
      </c>
      <c r="H23" s="1">
        <v>0.39072805674857947</v>
      </c>
    </row>
    <row r="24" spans="1:12" x14ac:dyDescent="0.25">
      <c r="A24" t="s">
        <v>16</v>
      </c>
      <c r="B24" t="s">
        <v>15</v>
      </c>
      <c r="C24" t="s">
        <v>18</v>
      </c>
      <c r="D24" t="s">
        <v>17</v>
      </c>
      <c r="E24" t="s">
        <v>14</v>
      </c>
      <c r="F24" s="1" t="s">
        <v>18</v>
      </c>
      <c r="G24" s="1" t="s">
        <v>21</v>
      </c>
      <c r="H24" s="1">
        <v>0.47316210089922495</v>
      </c>
    </row>
    <row r="25" spans="1:12" x14ac:dyDescent="0.25">
      <c r="K25" t="s">
        <v>41</v>
      </c>
      <c r="L25" t="s">
        <v>56</v>
      </c>
    </row>
    <row r="26" spans="1:12" x14ac:dyDescent="0.25">
      <c r="A26" t="s">
        <v>23</v>
      </c>
      <c r="B26" t="s">
        <v>39</v>
      </c>
      <c r="C26" t="s">
        <v>37</v>
      </c>
      <c r="D26" t="s">
        <v>38</v>
      </c>
      <c r="E26" t="s">
        <v>40</v>
      </c>
      <c r="F26" s="2">
        <v>59.45</v>
      </c>
      <c r="G26" s="3">
        <v>47.28</v>
      </c>
      <c r="H26" s="3">
        <v>54.44</v>
      </c>
      <c r="I26" s="3">
        <v>50.14</v>
      </c>
      <c r="J26" s="4">
        <v>59.45</v>
      </c>
      <c r="K26">
        <f>AVERAGE(F26:J26)</f>
        <v>54.152000000000001</v>
      </c>
      <c r="L26">
        <f>K26-$K$31</f>
        <v>-0.3732000000000042</v>
      </c>
    </row>
    <row r="27" spans="1:12" x14ac:dyDescent="0.25">
      <c r="A27" t="s">
        <v>37</v>
      </c>
      <c r="B27" t="s">
        <v>40</v>
      </c>
      <c r="C27" t="s">
        <v>38</v>
      </c>
      <c r="D27" t="s">
        <v>23</v>
      </c>
      <c r="E27" t="s">
        <v>39</v>
      </c>
      <c r="F27" s="5">
        <v>55.16</v>
      </c>
      <c r="G27" s="6">
        <v>60.89</v>
      </c>
      <c r="H27" s="6">
        <v>56.59</v>
      </c>
      <c r="I27" s="6">
        <v>60.17</v>
      </c>
      <c r="J27" s="7">
        <v>48.71</v>
      </c>
      <c r="K27">
        <f>AVERAGE(F27:J27)</f>
        <v>56.303999999999995</v>
      </c>
      <c r="L27">
        <f t="shared" ref="L27:L29" si="1">K27-$K$31</f>
        <v>1.7787999999999897</v>
      </c>
    </row>
    <row r="28" spans="1:12" x14ac:dyDescent="0.25">
      <c r="A28" t="s">
        <v>38</v>
      </c>
      <c r="B28" t="s">
        <v>37</v>
      </c>
      <c r="C28" t="s">
        <v>40</v>
      </c>
      <c r="D28" t="s">
        <v>39</v>
      </c>
      <c r="E28" t="s">
        <v>23</v>
      </c>
      <c r="F28" s="5">
        <v>44.41</v>
      </c>
      <c r="G28" s="6">
        <v>53.72</v>
      </c>
      <c r="H28" s="6">
        <v>55.87</v>
      </c>
      <c r="I28" s="6">
        <v>47.99</v>
      </c>
      <c r="J28" s="7">
        <v>59.45</v>
      </c>
      <c r="K28">
        <f>AVERAGE(F28:J28)</f>
        <v>52.287999999999997</v>
      </c>
      <c r="L28">
        <f t="shared" si="1"/>
        <v>-2.2372000000000085</v>
      </c>
    </row>
    <row r="29" spans="1:12" x14ac:dyDescent="0.25">
      <c r="A29" t="s">
        <v>39</v>
      </c>
      <c r="B29" t="s">
        <v>38</v>
      </c>
      <c r="C29" t="s">
        <v>23</v>
      </c>
      <c r="D29" t="s">
        <v>40</v>
      </c>
      <c r="E29" t="s">
        <v>37</v>
      </c>
      <c r="F29" s="5">
        <v>42.26</v>
      </c>
      <c r="G29" s="6">
        <v>50.14</v>
      </c>
      <c r="H29" s="6">
        <v>55.87</v>
      </c>
      <c r="I29" s="6">
        <v>58.74</v>
      </c>
      <c r="J29" s="7">
        <v>55.87</v>
      </c>
      <c r="K29">
        <f>AVERAGE(F29:J29)</f>
        <v>52.576000000000001</v>
      </c>
      <c r="L29">
        <f t="shared" si="1"/>
        <v>-1.9492000000000047</v>
      </c>
    </row>
    <row r="30" spans="1:12" x14ac:dyDescent="0.25">
      <c r="A30" t="s">
        <v>40</v>
      </c>
      <c r="B30" t="s">
        <v>23</v>
      </c>
      <c r="C30" t="s">
        <v>39</v>
      </c>
      <c r="D30" t="s">
        <v>37</v>
      </c>
      <c r="E30" t="s">
        <v>38</v>
      </c>
      <c r="F30" s="8">
        <v>60.89</v>
      </c>
      <c r="G30" s="9">
        <v>59.45</v>
      </c>
      <c r="H30" s="9">
        <v>49.43</v>
      </c>
      <c r="I30" s="9">
        <v>59.45</v>
      </c>
      <c r="J30" s="10">
        <v>57.31</v>
      </c>
      <c r="K30">
        <f>AVERAGE(F30:J30)</f>
        <v>57.306000000000004</v>
      </c>
      <c r="L30">
        <f>K30-$K$31</f>
        <v>2.7807999999999993</v>
      </c>
    </row>
    <row r="31" spans="1:12" x14ac:dyDescent="0.25">
      <c r="E31" t="s">
        <v>42</v>
      </c>
      <c r="F31">
        <f>AVERAGE(F26:F30)</f>
        <v>52.43399999999999</v>
      </c>
      <c r="G31">
        <f t="shared" ref="G31:I31" si="2">AVERAGE(G26:G30)</f>
        <v>54.295999999999992</v>
      </c>
      <c r="H31">
        <f t="shared" si="2"/>
        <v>54.44</v>
      </c>
      <c r="I31">
        <f t="shared" si="2"/>
        <v>55.298000000000002</v>
      </c>
      <c r="J31">
        <f>AVERAGE(J26:J30)</f>
        <v>56.158000000000001</v>
      </c>
      <c r="K31">
        <f>AVERAGE(F26:J30)</f>
        <v>54.525200000000005</v>
      </c>
    </row>
    <row r="32" spans="1:12" x14ac:dyDescent="0.25">
      <c r="E32" t="s">
        <v>57</v>
      </c>
      <c r="F32">
        <f>F31-$K$31</f>
        <v>-2.0912000000000148</v>
      </c>
      <c r="G32">
        <f t="shared" ref="G32:J32" si="3">G31-$K$31</f>
        <v>-0.22920000000001295</v>
      </c>
      <c r="H32">
        <f t="shared" si="3"/>
        <v>-8.5200000000007492E-2</v>
      </c>
      <c r="I32">
        <f t="shared" si="3"/>
        <v>0.7727999999999966</v>
      </c>
      <c r="J32">
        <f t="shared" si="3"/>
        <v>1.632799999999996</v>
      </c>
    </row>
    <row r="33" spans="1:10" x14ac:dyDescent="0.25">
      <c r="E33" t="s">
        <v>43</v>
      </c>
      <c r="F33" t="s">
        <v>44</v>
      </c>
      <c r="G33" t="s">
        <v>38</v>
      </c>
      <c r="H33" t="s">
        <v>37</v>
      </c>
      <c r="I33" t="s">
        <v>40</v>
      </c>
      <c r="J33" t="s">
        <v>23</v>
      </c>
    </row>
    <row r="34" spans="1:10" x14ac:dyDescent="0.25">
      <c r="E34" t="s">
        <v>58</v>
      </c>
      <c r="F34">
        <f>AVERAGE(G26,J27,I28,F29,H30)</f>
        <v>47.134</v>
      </c>
      <c r="G34">
        <f>AVERAGE(I26,H27,F28,G29,J30)</f>
        <v>51.717999999999996</v>
      </c>
      <c r="H34">
        <f>AVERAGE(H26,F27,G28,J29,I30)</f>
        <v>55.727999999999994</v>
      </c>
      <c r="I34">
        <f>AVERAGE(J26,G27,H28,I29,F30)</f>
        <v>59.168000000000006</v>
      </c>
      <c r="J34">
        <f>AVERAGE(F26,I27,J28,H29,G30)</f>
        <v>58.878</v>
      </c>
    </row>
    <row r="35" spans="1:10" x14ac:dyDescent="0.25">
      <c r="F35">
        <f>F34-$K$31</f>
        <v>-7.3912000000000049</v>
      </c>
      <c r="G35">
        <f t="shared" ref="G35:J35" si="4">G34-$K$31</f>
        <v>-2.8072000000000088</v>
      </c>
      <c r="H35">
        <f t="shared" si="4"/>
        <v>1.2027999999999892</v>
      </c>
      <c r="I35">
        <f t="shared" si="4"/>
        <v>4.6428000000000011</v>
      </c>
      <c r="J35">
        <f t="shared" si="4"/>
        <v>4.3527999999999949</v>
      </c>
    </row>
    <row r="36" spans="1:10" x14ac:dyDescent="0.25">
      <c r="A36" t="s">
        <v>45</v>
      </c>
      <c r="B36" t="s">
        <v>51</v>
      </c>
      <c r="C36" t="s">
        <v>52</v>
      </c>
      <c r="D36" t="s">
        <v>53</v>
      </c>
      <c r="E36" t="s">
        <v>54</v>
      </c>
      <c r="F36" t="s">
        <v>55</v>
      </c>
      <c r="G36" t="s">
        <v>59</v>
      </c>
    </row>
    <row r="37" spans="1:10" x14ac:dyDescent="0.25">
      <c r="A37" t="s">
        <v>46</v>
      </c>
      <c r="B37">
        <v>4</v>
      </c>
      <c r="C37">
        <f>SUMSQ(L26:L30)*5</f>
        <v>99.203504000000095</v>
      </c>
      <c r="D37">
        <f>C37/B37</f>
        <v>24.800876000000024</v>
      </c>
      <c r="E37">
        <f>D37/$D$40</f>
        <v>5.2552660991950235</v>
      </c>
      <c r="F37">
        <f>FDIST(E37,B37,$B$40)</f>
        <v>1.1100682616248221E-2</v>
      </c>
      <c r="G37">
        <f>(D37-$D$40)/5</f>
        <v>4.016326666666977</v>
      </c>
    </row>
    <row r="38" spans="1:10" x14ac:dyDescent="0.25">
      <c r="A38" t="s">
        <v>47</v>
      </c>
      <c r="B38">
        <v>4</v>
      </c>
      <c r="C38">
        <f>SUMSQ(F32:J32)*5</f>
        <v>38.480824000000254</v>
      </c>
      <c r="D38">
        <f t="shared" ref="D38:D40" si="5">C38/B38</f>
        <v>9.6202060000000635</v>
      </c>
      <c r="E38">
        <f t="shared" ref="E38:E39" si="6">D38/$D$40</f>
        <v>2.038506319658743</v>
      </c>
      <c r="F38">
        <f t="shared" ref="F38:F39" si="7">FDIST(E38,B38,$B$40)</f>
        <v>0.15271994225559757</v>
      </c>
      <c r="G38">
        <f t="shared" ref="G38:G39" si="8">(D38-$D$40)/5</f>
        <v>0.98019266666698501</v>
      </c>
    </row>
    <row r="39" spans="1:10" x14ac:dyDescent="0.25">
      <c r="A39" t="s">
        <v>48</v>
      </c>
      <c r="B39">
        <v>4</v>
      </c>
      <c r="C39">
        <f>SUMSQ(F35:J35)*5</f>
        <v>522.29698400000029</v>
      </c>
      <c r="D39">
        <f t="shared" si="5"/>
        <v>130.57424600000007</v>
      </c>
      <c r="E39">
        <f t="shared" si="6"/>
        <v>27.66847463096671</v>
      </c>
      <c r="F39">
        <f t="shared" si="7"/>
        <v>5.6187667111023211E-6</v>
      </c>
      <c r="G39">
        <f t="shared" si="8"/>
        <v>25.171000666666988</v>
      </c>
    </row>
    <row r="40" spans="1:10" x14ac:dyDescent="0.25">
      <c r="A40" t="s">
        <v>49</v>
      </c>
      <c r="B40">
        <v>12</v>
      </c>
      <c r="C40">
        <f>C41-C37-C38-C39</f>
        <v>56.630911999981663</v>
      </c>
      <c r="D40">
        <f t="shared" si="5"/>
        <v>4.7192426666651386</v>
      </c>
      <c r="G40">
        <f>D40</f>
        <v>4.7192426666651386</v>
      </c>
    </row>
    <row r="41" spans="1:10" x14ac:dyDescent="0.25">
      <c r="A41" t="s">
        <v>50</v>
      </c>
      <c r="B41">
        <v>24</v>
      </c>
      <c r="C41">
        <f>SUMSQ(F26:J30)-25*K31^2</f>
        <v>716.61222399998223</v>
      </c>
    </row>
  </sheetData>
  <sortState ref="F16:G20">
    <sortCondition ref="G15:G1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J27" sqref="J27"/>
    </sheetView>
  </sheetViews>
  <sheetFormatPr defaultRowHeight="14.4" x14ac:dyDescent="0.25"/>
  <cols>
    <col min="1" max="1" width="21.33203125" customWidth="1"/>
  </cols>
  <sheetData>
    <row r="1" spans="1:6" x14ac:dyDescent="0.25">
      <c r="A1" t="s">
        <v>75</v>
      </c>
      <c r="B1">
        <v>4</v>
      </c>
    </row>
    <row r="2" spans="1:6" x14ac:dyDescent="0.25">
      <c r="A2" t="s">
        <v>76</v>
      </c>
      <c r="B2">
        <v>4</v>
      </c>
    </row>
    <row r="3" spans="1:6" x14ac:dyDescent="0.25">
      <c r="A3" t="s">
        <v>77</v>
      </c>
      <c r="B3">
        <v>3</v>
      </c>
    </row>
    <row r="4" spans="1:6" x14ac:dyDescent="0.25">
      <c r="A4" t="s">
        <v>78</v>
      </c>
      <c r="B4">
        <f>B2*B3/B1</f>
        <v>3</v>
      </c>
    </row>
    <row r="5" spans="1:6" x14ac:dyDescent="0.25">
      <c r="A5" s="16" t="s">
        <v>79</v>
      </c>
      <c r="B5" s="16">
        <f>B4*(B3-1)/(B1-1)</f>
        <v>2</v>
      </c>
    </row>
    <row r="7" spans="1:6" x14ac:dyDescent="0.25">
      <c r="A7" t="s">
        <v>64</v>
      </c>
      <c r="F7" s="6"/>
    </row>
    <row r="8" spans="1:6" x14ac:dyDescent="0.25">
      <c r="A8" t="s">
        <v>60</v>
      </c>
      <c r="B8" s="11">
        <v>1</v>
      </c>
      <c r="C8" s="11">
        <v>2</v>
      </c>
      <c r="D8" s="11">
        <v>3</v>
      </c>
      <c r="E8" s="12" t="s">
        <v>68</v>
      </c>
      <c r="F8" s="6"/>
    </row>
    <row r="9" spans="1:6" x14ac:dyDescent="0.25">
      <c r="A9" t="s">
        <v>61</v>
      </c>
      <c r="B9" s="11">
        <v>1</v>
      </c>
      <c r="C9" s="11">
        <v>2</v>
      </c>
      <c r="D9" s="11">
        <v>4</v>
      </c>
      <c r="E9" s="12" t="s">
        <v>69</v>
      </c>
      <c r="F9" s="6"/>
    </row>
    <row r="10" spans="1:6" x14ac:dyDescent="0.25">
      <c r="A10" t="s">
        <v>62</v>
      </c>
      <c r="B10" s="11">
        <v>1</v>
      </c>
      <c r="C10" s="11">
        <v>2</v>
      </c>
      <c r="D10" s="11">
        <v>5</v>
      </c>
      <c r="E10" s="12" t="s">
        <v>70</v>
      </c>
      <c r="F10" s="6"/>
    </row>
    <row r="11" spans="1:6" x14ac:dyDescent="0.25">
      <c r="A11" t="s">
        <v>63</v>
      </c>
      <c r="B11" s="11">
        <v>2</v>
      </c>
      <c r="C11" s="11">
        <v>3</v>
      </c>
      <c r="D11" s="11">
        <v>4</v>
      </c>
      <c r="E11" s="12" t="s">
        <v>71</v>
      </c>
      <c r="F11" s="6"/>
    </row>
    <row r="12" spans="1:6" x14ac:dyDescent="0.25">
      <c r="F12" s="6"/>
    </row>
    <row r="13" spans="1:6" x14ac:dyDescent="0.25">
      <c r="A13" t="s">
        <v>65</v>
      </c>
      <c r="F13" s="6" t="s">
        <v>66</v>
      </c>
    </row>
    <row r="14" spans="1:6" x14ac:dyDescent="0.25">
      <c r="A14" t="s">
        <v>60</v>
      </c>
      <c r="B14" s="11">
        <v>1</v>
      </c>
      <c r="C14" s="11">
        <v>2</v>
      </c>
      <c r="D14" s="11">
        <v>4</v>
      </c>
      <c r="E14" s="12" t="s">
        <v>69</v>
      </c>
      <c r="F14" s="6">
        <v>1.1795933842588813E-3</v>
      </c>
    </row>
    <row r="15" spans="1:6" x14ac:dyDescent="0.25">
      <c r="A15" t="s">
        <v>61</v>
      </c>
      <c r="B15" s="11">
        <v>1</v>
      </c>
      <c r="C15" s="11">
        <v>2</v>
      </c>
      <c r="D15" s="11">
        <v>3</v>
      </c>
      <c r="E15" s="12" t="s">
        <v>68</v>
      </c>
      <c r="F15" s="6">
        <v>0.12199851672498474</v>
      </c>
    </row>
    <row r="16" spans="1:6" x14ac:dyDescent="0.25">
      <c r="A16" t="s">
        <v>62</v>
      </c>
      <c r="B16" s="11">
        <v>1</v>
      </c>
      <c r="C16" s="11">
        <v>3</v>
      </c>
      <c r="D16" s="11">
        <v>4</v>
      </c>
      <c r="E16" s="12" t="s">
        <v>70</v>
      </c>
      <c r="F16" s="6">
        <v>0.17034468665358116</v>
      </c>
    </row>
    <row r="17" spans="1:9" x14ac:dyDescent="0.25">
      <c r="A17" t="s">
        <v>63</v>
      </c>
      <c r="B17" s="11">
        <v>2</v>
      </c>
      <c r="C17" s="11">
        <v>3</v>
      </c>
      <c r="D17" s="11">
        <v>4</v>
      </c>
      <c r="E17" s="12" t="s">
        <v>71</v>
      </c>
      <c r="F17" s="6">
        <v>0.48376770520857482</v>
      </c>
    </row>
    <row r="18" spans="1:9" x14ac:dyDescent="0.25">
      <c r="F18" s="6"/>
    </row>
    <row r="19" spans="1:9" x14ac:dyDescent="0.25">
      <c r="A19" t="s">
        <v>72</v>
      </c>
    </row>
    <row r="20" spans="1:9" x14ac:dyDescent="0.25">
      <c r="B20" t="s">
        <v>73</v>
      </c>
      <c r="C20" t="s">
        <v>74</v>
      </c>
      <c r="D20" t="s">
        <v>73</v>
      </c>
      <c r="E20" t="s">
        <v>74</v>
      </c>
      <c r="F20" t="s">
        <v>73</v>
      </c>
      <c r="G20" t="s">
        <v>74</v>
      </c>
      <c r="H20" t="s">
        <v>73</v>
      </c>
      <c r="I20" t="s">
        <v>74</v>
      </c>
    </row>
    <row r="21" spans="1:9" x14ac:dyDescent="0.25">
      <c r="B21">
        <v>4</v>
      </c>
      <c r="C21">
        <v>1.7518888025882751E-2</v>
      </c>
      <c r="D21">
        <v>2</v>
      </c>
      <c r="E21">
        <v>0.14409419224446063</v>
      </c>
      <c r="F21">
        <v>1</v>
      </c>
      <c r="G21">
        <v>0.32095876537342594</v>
      </c>
      <c r="H21">
        <v>3</v>
      </c>
      <c r="I21">
        <v>0.48233571905673667</v>
      </c>
    </row>
    <row r="22" spans="1:9" x14ac:dyDescent="0.25">
      <c r="B22">
        <v>1</v>
      </c>
      <c r="C22">
        <v>0.22346545238702709</v>
      </c>
      <c r="D22">
        <v>4</v>
      </c>
      <c r="E22">
        <v>0.30015307697192384</v>
      </c>
      <c r="F22">
        <v>3</v>
      </c>
      <c r="G22">
        <v>0.46284506696725325</v>
      </c>
      <c r="H22">
        <v>1</v>
      </c>
      <c r="I22">
        <v>0.53756665865288222</v>
      </c>
    </row>
    <row r="23" spans="1:9" x14ac:dyDescent="0.25">
      <c r="B23">
        <v>2</v>
      </c>
      <c r="C23">
        <v>0.53628181515709594</v>
      </c>
      <c r="D23">
        <v>1</v>
      </c>
      <c r="E23">
        <v>0.3753691189963515</v>
      </c>
      <c r="F23">
        <v>2</v>
      </c>
      <c r="G23">
        <v>0.66909853324995761</v>
      </c>
      <c r="H23">
        <v>2</v>
      </c>
      <c r="I23">
        <v>0.59033571238956872</v>
      </c>
    </row>
    <row r="24" spans="1:9" x14ac:dyDescent="0.25">
      <c r="B24">
        <v>3</v>
      </c>
      <c r="C24">
        <v>0.65853173923881214</v>
      </c>
      <c r="D24">
        <v>3</v>
      </c>
      <c r="E24">
        <v>0.97907275745905764</v>
      </c>
      <c r="F24">
        <v>4</v>
      </c>
      <c r="G24">
        <v>0.82728485159134346</v>
      </c>
      <c r="H24">
        <v>4</v>
      </c>
      <c r="I24">
        <v>0.93402549005013114</v>
      </c>
    </row>
    <row r="25" spans="1:9" x14ac:dyDescent="0.25">
      <c r="B25" s="6">
        <v>4</v>
      </c>
      <c r="C25" s="6">
        <v>1</v>
      </c>
      <c r="D25" s="6">
        <v>2</v>
      </c>
      <c r="E25" s="13">
        <v>3</v>
      </c>
    </row>
    <row r="26" spans="1:9" x14ac:dyDescent="0.25">
      <c r="B26" s="6">
        <v>2</v>
      </c>
      <c r="C26" s="13">
        <v>4</v>
      </c>
      <c r="D26" s="6">
        <v>1</v>
      </c>
      <c r="E26" s="12">
        <v>3</v>
      </c>
    </row>
    <row r="27" spans="1:9" x14ac:dyDescent="0.25">
      <c r="B27" s="6">
        <v>1</v>
      </c>
      <c r="C27" s="6">
        <v>3</v>
      </c>
      <c r="D27" s="13">
        <v>2</v>
      </c>
      <c r="E27" s="12">
        <v>4</v>
      </c>
    </row>
    <row r="28" spans="1:9" x14ac:dyDescent="0.25">
      <c r="B28" s="6">
        <v>3</v>
      </c>
      <c r="C28" s="13">
        <v>1</v>
      </c>
      <c r="D28" s="6">
        <v>2</v>
      </c>
      <c r="E28" s="12">
        <v>4</v>
      </c>
    </row>
    <row r="29" spans="1:9" x14ac:dyDescent="0.25">
      <c r="A29" t="s">
        <v>60</v>
      </c>
      <c r="B29" s="15">
        <v>4</v>
      </c>
      <c r="C29" s="15">
        <v>1</v>
      </c>
      <c r="D29" s="15">
        <v>2</v>
      </c>
      <c r="E29" s="12"/>
    </row>
    <row r="30" spans="1:9" x14ac:dyDescent="0.25">
      <c r="A30" t="s">
        <v>61</v>
      </c>
      <c r="B30" s="15">
        <v>2</v>
      </c>
      <c r="C30" s="15">
        <v>1</v>
      </c>
      <c r="D30" s="15">
        <v>3</v>
      </c>
      <c r="E30" s="14" t="s">
        <v>67</v>
      </c>
    </row>
    <row r="31" spans="1:9" x14ac:dyDescent="0.25">
      <c r="A31" t="s">
        <v>62</v>
      </c>
      <c r="B31" s="15">
        <v>1</v>
      </c>
      <c r="C31" s="15">
        <v>3</v>
      </c>
      <c r="D31" s="15">
        <v>4</v>
      </c>
      <c r="E31" s="14"/>
    </row>
    <row r="32" spans="1:9" x14ac:dyDescent="0.25">
      <c r="A32" t="s">
        <v>63</v>
      </c>
      <c r="B32" s="15">
        <v>3</v>
      </c>
      <c r="C32" s="15">
        <v>2</v>
      </c>
      <c r="D32" s="15">
        <v>4</v>
      </c>
      <c r="E32" s="14"/>
    </row>
  </sheetData>
  <sortState ref="H19:I22">
    <sortCondition ref="I19:I22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B3" sqref="B3"/>
    </sheetView>
  </sheetViews>
  <sheetFormatPr defaultRowHeight="14.4" x14ac:dyDescent="0.25"/>
  <cols>
    <col min="1" max="1" width="21.33203125" customWidth="1"/>
  </cols>
  <sheetData>
    <row r="1" spans="1:6" x14ac:dyDescent="0.25">
      <c r="A1" t="s">
        <v>75</v>
      </c>
      <c r="B1">
        <v>5</v>
      </c>
    </row>
    <row r="2" spans="1:6" x14ac:dyDescent="0.25">
      <c r="A2" t="s">
        <v>76</v>
      </c>
      <c r="B2">
        <v>10</v>
      </c>
    </row>
    <row r="3" spans="1:6" x14ac:dyDescent="0.25">
      <c r="A3" t="s">
        <v>77</v>
      </c>
      <c r="B3">
        <v>3</v>
      </c>
    </row>
    <row r="4" spans="1:6" x14ac:dyDescent="0.25">
      <c r="A4" t="s">
        <v>78</v>
      </c>
      <c r="B4">
        <f>B2*B3/B1</f>
        <v>6</v>
      </c>
    </row>
    <row r="5" spans="1:6" x14ac:dyDescent="0.25">
      <c r="A5" s="16" t="s">
        <v>79</v>
      </c>
      <c r="B5" s="16">
        <f>B4*(B3-1)/(B1-1)</f>
        <v>3</v>
      </c>
    </row>
    <row r="7" spans="1:6" x14ac:dyDescent="0.25">
      <c r="A7" t="s">
        <v>64</v>
      </c>
      <c r="F7" s="6"/>
    </row>
    <row r="8" spans="1:6" x14ac:dyDescent="0.25">
      <c r="A8" t="s">
        <v>60</v>
      </c>
      <c r="B8" s="11">
        <v>1</v>
      </c>
      <c r="C8" s="11">
        <v>2</v>
      </c>
      <c r="D8" s="11">
        <v>3</v>
      </c>
      <c r="E8" s="12" t="s">
        <v>68</v>
      </c>
      <c r="F8" s="6"/>
    </row>
    <row r="9" spans="1:6" x14ac:dyDescent="0.25">
      <c r="A9" t="s">
        <v>61</v>
      </c>
      <c r="B9" s="11">
        <v>1</v>
      </c>
      <c r="C9" s="11">
        <v>2</v>
      </c>
      <c r="D9" s="11">
        <v>4</v>
      </c>
      <c r="E9" s="12" t="s">
        <v>69</v>
      </c>
      <c r="F9" s="6"/>
    </row>
    <row r="10" spans="1:6" x14ac:dyDescent="0.25">
      <c r="A10" t="s">
        <v>62</v>
      </c>
      <c r="B10" s="11">
        <v>1</v>
      </c>
      <c r="C10" s="11">
        <v>2</v>
      </c>
      <c r="D10" s="11">
        <v>5</v>
      </c>
      <c r="E10" s="12" t="s">
        <v>70</v>
      </c>
      <c r="F10" s="6"/>
    </row>
    <row r="11" spans="1:6" x14ac:dyDescent="0.25">
      <c r="A11" t="s">
        <v>63</v>
      </c>
      <c r="B11" s="11">
        <v>2</v>
      </c>
      <c r="C11" s="11">
        <v>3</v>
      </c>
      <c r="D11" s="11">
        <v>4</v>
      </c>
      <c r="E11" s="12" t="s">
        <v>71</v>
      </c>
      <c r="F11" s="6"/>
    </row>
    <row r="12" spans="1:6" x14ac:dyDescent="0.25">
      <c r="F12" s="6"/>
    </row>
    <row r="13" spans="1:6" x14ac:dyDescent="0.25">
      <c r="A13" t="s">
        <v>65</v>
      </c>
      <c r="F13" s="6" t="s">
        <v>66</v>
      </c>
    </row>
    <row r="14" spans="1:6" x14ac:dyDescent="0.25">
      <c r="A14" t="s">
        <v>60</v>
      </c>
      <c r="B14" s="11">
        <v>1</v>
      </c>
      <c r="C14" s="11">
        <v>2</v>
      </c>
      <c r="D14" s="11">
        <v>4</v>
      </c>
      <c r="E14" s="12" t="s">
        <v>69</v>
      </c>
      <c r="F14" s="6">
        <v>1.1795933842588813E-3</v>
      </c>
    </row>
    <row r="15" spans="1:6" x14ac:dyDescent="0.25">
      <c r="A15" t="s">
        <v>61</v>
      </c>
      <c r="B15" s="11">
        <v>1</v>
      </c>
      <c r="C15" s="11">
        <v>2</v>
      </c>
      <c r="D15" s="11">
        <v>3</v>
      </c>
      <c r="E15" s="12" t="s">
        <v>68</v>
      </c>
      <c r="F15" s="6">
        <v>0.12199851672498474</v>
      </c>
    </row>
    <row r="16" spans="1:6" x14ac:dyDescent="0.25">
      <c r="A16" t="s">
        <v>62</v>
      </c>
      <c r="B16" s="11">
        <v>1</v>
      </c>
      <c r="C16" s="11">
        <v>3</v>
      </c>
      <c r="D16" s="11">
        <v>4</v>
      </c>
      <c r="E16" s="12" t="s">
        <v>70</v>
      </c>
      <c r="F16" s="6">
        <v>0.17034468665358116</v>
      </c>
    </row>
    <row r="17" spans="1:9" x14ac:dyDescent="0.25">
      <c r="A17" t="s">
        <v>63</v>
      </c>
      <c r="B17" s="11">
        <v>2</v>
      </c>
      <c r="C17" s="11">
        <v>3</v>
      </c>
      <c r="D17" s="11">
        <v>4</v>
      </c>
      <c r="E17" s="12" t="s">
        <v>71</v>
      </c>
      <c r="F17" s="6">
        <v>0.48376770520857482</v>
      </c>
    </row>
    <row r="18" spans="1:9" x14ac:dyDescent="0.25">
      <c r="F18" s="6"/>
    </row>
    <row r="19" spans="1:9" x14ac:dyDescent="0.25">
      <c r="A19" t="s">
        <v>72</v>
      </c>
    </row>
    <row r="20" spans="1:9" x14ac:dyDescent="0.25">
      <c r="B20" t="s">
        <v>73</v>
      </c>
      <c r="C20" t="s">
        <v>74</v>
      </c>
      <c r="D20" t="s">
        <v>73</v>
      </c>
      <c r="E20" t="s">
        <v>74</v>
      </c>
      <c r="F20" t="s">
        <v>73</v>
      </c>
      <c r="G20" t="s">
        <v>74</v>
      </c>
      <c r="H20" t="s">
        <v>73</v>
      </c>
      <c r="I20" t="s">
        <v>74</v>
      </c>
    </row>
    <row r="21" spans="1:9" x14ac:dyDescent="0.25">
      <c r="B21">
        <v>4</v>
      </c>
      <c r="C21">
        <v>1.7518888025882751E-2</v>
      </c>
      <c r="D21">
        <v>2</v>
      </c>
      <c r="E21">
        <v>0.14409419224446063</v>
      </c>
      <c r="F21">
        <v>1</v>
      </c>
      <c r="G21">
        <v>0.32095876537342594</v>
      </c>
      <c r="H21">
        <v>3</v>
      </c>
      <c r="I21">
        <v>0.48233571905673667</v>
      </c>
    </row>
    <row r="22" spans="1:9" x14ac:dyDescent="0.25">
      <c r="B22">
        <v>1</v>
      </c>
      <c r="C22">
        <v>0.22346545238702709</v>
      </c>
      <c r="D22">
        <v>4</v>
      </c>
      <c r="E22">
        <v>0.30015307697192384</v>
      </c>
      <c r="F22">
        <v>3</v>
      </c>
      <c r="G22">
        <v>0.46284506696725325</v>
      </c>
      <c r="H22">
        <v>1</v>
      </c>
      <c r="I22">
        <v>0.53756665865288222</v>
      </c>
    </row>
    <row r="23" spans="1:9" x14ac:dyDescent="0.25">
      <c r="B23">
        <v>2</v>
      </c>
      <c r="C23">
        <v>0.53628181515709594</v>
      </c>
      <c r="D23">
        <v>1</v>
      </c>
      <c r="E23">
        <v>0.3753691189963515</v>
      </c>
      <c r="F23">
        <v>2</v>
      </c>
      <c r="G23">
        <v>0.66909853324995761</v>
      </c>
      <c r="H23">
        <v>2</v>
      </c>
      <c r="I23">
        <v>0.59033571238956872</v>
      </c>
    </row>
    <row r="24" spans="1:9" x14ac:dyDescent="0.25">
      <c r="B24">
        <v>3</v>
      </c>
      <c r="C24">
        <v>0.65853173923881214</v>
      </c>
      <c r="D24">
        <v>3</v>
      </c>
      <c r="E24">
        <v>0.97907275745905764</v>
      </c>
      <c r="F24">
        <v>4</v>
      </c>
      <c r="G24">
        <v>0.82728485159134346</v>
      </c>
      <c r="H24">
        <v>4</v>
      </c>
      <c r="I24">
        <v>0.93402549005013114</v>
      </c>
    </row>
    <row r="25" spans="1:9" x14ac:dyDescent="0.25">
      <c r="B25" s="6">
        <v>4</v>
      </c>
      <c r="C25" s="6">
        <v>1</v>
      </c>
      <c r="D25" s="6">
        <v>2</v>
      </c>
      <c r="E25" s="13">
        <v>3</v>
      </c>
    </row>
    <row r="26" spans="1:9" x14ac:dyDescent="0.25">
      <c r="B26" s="6">
        <v>2</v>
      </c>
      <c r="C26" s="13">
        <v>4</v>
      </c>
      <c r="D26" s="6">
        <v>1</v>
      </c>
      <c r="E26" s="12">
        <v>3</v>
      </c>
    </row>
    <row r="27" spans="1:9" x14ac:dyDescent="0.25">
      <c r="B27" s="6">
        <v>1</v>
      </c>
      <c r="C27" s="6">
        <v>3</v>
      </c>
      <c r="D27" s="13">
        <v>2</v>
      </c>
      <c r="E27" s="12">
        <v>4</v>
      </c>
    </row>
    <row r="28" spans="1:9" x14ac:dyDescent="0.25">
      <c r="B28" s="6">
        <v>3</v>
      </c>
      <c r="C28" s="13">
        <v>1</v>
      </c>
      <c r="D28" s="6">
        <v>2</v>
      </c>
      <c r="E28" s="12">
        <v>4</v>
      </c>
    </row>
    <row r="29" spans="1:9" x14ac:dyDescent="0.25">
      <c r="A29" t="s">
        <v>60</v>
      </c>
      <c r="B29" s="15">
        <v>4</v>
      </c>
      <c r="C29" s="15">
        <v>1</v>
      </c>
      <c r="D29" s="15">
        <v>2</v>
      </c>
      <c r="E29" s="12"/>
    </row>
    <row r="30" spans="1:9" x14ac:dyDescent="0.25">
      <c r="A30" t="s">
        <v>61</v>
      </c>
      <c r="B30" s="15">
        <v>2</v>
      </c>
      <c r="C30" s="15">
        <v>1</v>
      </c>
      <c r="D30" s="15">
        <v>3</v>
      </c>
      <c r="E30" s="14" t="s">
        <v>67</v>
      </c>
    </row>
    <row r="31" spans="1:9" x14ac:dyDescent="0.25">
      <c r="A31" t="s">
        <v>62</v>
      </c>
      <c r="B31" s="15">
        <v>1</v>
      </c>
      <c r="C31" s="15">
        <v>3</v>
      </c>
      <c r="D31" s="15">
        <v>4</v>
      </c>
      <c r="E31" s="14"/>
    </row>
    <row r="32" spans="1:9" x14ac:dyDescent="0.25">
      <c r="A32" t="s">
        <v>63</v>
      </c>
      <c r="B32" s="15">
        <v>3</v>
      </c>
      <c r="C32" s="15">
        <v>2</v>
      </c>
      <c r="D32" s="15">
        <v>4</v>
      </c>
      <c r="E32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Latin5x5</vt:lpstr>
      <vt:lpstr>IBD-Class</vt:lpstr>
      <vt:lpstr>IBD-EX6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2014-11-25T09:03:13Z</dcterms:modified>
</cp:coreProperties>
</file>