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 tabRatio="418" activeTab="1"/>
  </bookViews>
  <sheets>
    <sheet name="ABO" sheetId="1" r:id="rId1"/>
    <sheet name="CD-RecomFreq" sheetId="2" r:id="rId2"/>
  </sheets>
  <calcPr calcId="145621"/>
</workbook>
</file>

<file path=xl/calcChain.xml><?xml version="1.0" encoding="utf-8"?>
<calcChain xmlns="http://schemas.openxmlformats.org/spreadsheetml/2006/main">
  <c r="C6" i="1" l="1"/>
  <c r="G2" i="2" l="1"/>
  <c r="E5" i="2"/>
  <c r="O5" i="2" s="1"/>
  <c r="D5" i="2"/>
  <c r="M5" i="2" s="1"/>
  <c r="C5" i="2"/>
  <c r="H5" i="2" s="1"/>
  <c r="B5" i="2"/>
  <c r="G5" i="2" s="1"/>
  <c r="P8" i="1"/>
  <c r="Q8" i="1"/>
  <c r="P9" i="1"/>
  <c r="Q9" i="1"/>
  <c r="P10" i="1"/>
  <c r="Q10" i="1"/>
  <c r="P11" i="1"/>
  <c r="Q11" i="1"/>
  <c r="P12" i="1"/>
  <c r="Q12" i="1"/>
  <c r="P13" i="1"/>
  <c r="Q13" i="1"/>
  <c r="P14" i="1"/>
  <c r="Q14" i="1"/>
  <c r="P7" i="1"/>
  <c r="Q7" i="1"/>
  <c r="E3" i="1"/>
  <c r="Q6" i="1"/>
  <c r="P6" i="1"/>
  <c r="D6" i="1"/>
  <c r="H6" i="1"/>
  <c r="I6" i="1"/>
  <c r="K6" i="1" s="1"/>
  <c r="O6" i="1" s="1"/>
  <c r="E6" i="1" l="1"/>
  <c r="G6" i="1" s="1"/>
  <c r="M6" i="1" s="1"/>
  <c r="I5" i="2"/>
  <c r="J5" i="2"/>
  <c r="K5" i="2"/>
  <c r="S5" i="2" s="1"/>
  <c r="L5" i="2"/>
  <c r="N5" i="2"/>
  <c r="U5" i="2" s="1"/>
  <c r="V5" i="2" s="1"/>
  <c r="F5" i="2"/>
  <c r="P5" i="2" s="1"/>
  <c r="Q5" i="2" s="1"/>
  <c r="J6" i="1"/>
  <c r="N6" i="1" s="1"/>
  <c r="B7" i="1" s="1"/>
  <c r="H7" i="1" l="1"/>
  <c r="F6" i="1"/>
  <c r="L6" i="1" s="1"/>
  <c r="A7" i="1" s="1"/>
  <c r="R5" i="2"/>
  <c r="T5" i="2" s="1"/>
  <c r="D7" i="1" l="1"/>
  <c r="C7" i="1"/>
  <c r="I7" i="1" s="1"/>
  <c r="K7" i="1" s="1"/>
  <c r="O7" i="1" s="1"/>
  <c r="J7" i="1"/>
  <c r="N7" i="1" s="1"/>
  <c r="B8" i="1" s="1"/>
  <c r="A6" i="2"/>
  <c r="H8" i="1" l="1"/>
  <c r="E7" i="1"/>
  <c r="G7" i="1" s="1"/>
  <c r="M7" i="1" s="1"/>
  <c r="F7" i="1"/>
  <c r="L7" i="1" s="1"/>
  <c r="A8" i="1" s="1"/>
  <c r="B6" i="2"/>
  <c r="C6" i="2"/>
  <c r="D6" i="2"/>
  <c r="E6" i="2"/>
  <c r="O6" i="2" s="1"/>
  <c r="D8" i="1" l="1"/>
  <c r="C8" i="1"/>
  <c r="I8" i="1" s="1"/>
  <c r="K8" i="1" s="1"/>
  <c r="O8" i="1" s="1"/>
  <c r="K6" i="2"/>
  <c r="N6" i="2"/>
  <c r="M6" i="2"/>
  <c r="U6" i="2" s="1"/>
  <c r="V6" i="2" s="1"/>
  <c r="H6" i="2"/>
  <c r="L6" i="2"/>
  <c r="F6" i="2"/>
  <c r="I6" i="2"/>
  <c r="G6" i="2"/>
  <c r="P6" i="2" s="1"/>
  <c r="Q6" i="2" s="1"/>
  <c r="J6" i="2"/>
  <c r="J8" i="1" l="1"/>
  <c r="N8" i="1" s="1"/>
  <c r="B9" i="1" s="1"/>
  <c r="H9" i="1" s="1"/>
  <c r="R6" i="2"/>
  <c r="E8" i="1"/>
  <c r="G8" i="1" s="1"/>
  <c r="M8" i="1" s="1"/>
  <c r="F8" i="1"/>
  <c r="L8" i="1" s="1"/>
  <c r="A9" i="1" s="1"/>
  <c r="S6" i="2"/>
  <c r="T6" i="2" s="1"/>
  <c r="A7" i="2" s="1"/>
  <c r="C9" i="1" l="1"/>
  <c r="I9" i="1" s="1"/>
  <c r="D9" i="1"/>
  <c r="B7" i="2"/>
  <c r="C7" i="2"/>
  <c r="D7" i="2"/>
  <c r="E7" i="2"/>
  <c r="O7" i="2" s="1"/>
  <c r="E9" i="1" l="1"/>
  <c r="G9" i="1" s="1"/>
  <c r="M9" i="1" s="1"/>
  <c r="F9" i="1"/>
  <c r="L9" i="1" s="1"/>
  <c r="A10" i="1" s="1"/>
  <c r="K9" i="1"/>
  <c r="O9" i="1" s="1"/>
  <c r="J9" i="1"/>
  <c r="N9" i="1" s="1"/>
  <c r="B10" i="1" s="1"/>
  <c r="H10" i="1" s="1"/>
  <c r="M7" i="2"/>
  <c r="N7" i="2"/>
  <c r="K7" i="2"/>
  <c r="H7" i="2"/>
  <c r="L7" i="2"/>
  <c r="I7" i="2"/>
  <c r="J7" i="2"/>
  <c r="F7" i="2"/>
  <c r="G7" i="2"/>
  <c r="S7" i="2" l="1"/>
  <c r="C10" i="1"/>
  <c r="I10" i="1" s="1"/>
  <c r="K10" i="1" s="1"/>
  <c r="O10" i="1" s="1"/>
  <c r="D10" i="1"/>
  <c r="P7" i="2"/>
  <c r="Q7" i="2" s="1"/>
  <c r="R7" i="2"/>
  <c r="T7" i="2" s="1"/>
  <c r="U7" i="2"/>
  <c r="V7" i="2" s="1"/>
  <c r="E10" i="1" l="1"/>
  <c r="G10" i="1" s="1"/>
  <c r="M10" i="1" s="1"/>
  <c r="F10" i="1"/>
  <c r="L10" i="1" s="1"/>
  <c r="A11" i="1" s="1"/>
  <c r="J10" i="1"/>
  <c r="N10" i="1" s="1"/>
  <c r="B11" i="1" s="1"/>
  <c r="H11" i="1" s="1"/>
  <c r="A8" i="2"/>
  <c r="E8" i="2"/>
  <c r="O8" i="2" s="1"/>
  <c r="B8" i="2"/>
  <c r="C8" i="2"/>
  <c r="D8" i="2"/>
  <c r="C11" i="1" l="1"/>
  <c r="I11" i="1" s="1"/>
  <c r="K11" i="1" s="1"/>
  <c r="O11" i="1" s="1"/>
  <c r="D11" i="1"/>
  <c r="M8" i="2"/>
  <c r="N8" i="2"/>
  <c r="H8" i="2"/>
  <c r="K8" i="2"/>
  <c r="L8" i="2"/>
  <c r="J8" i="2"/>
  <c r="S8" i="2" s="1"/>
  <c r="F8" i="2"/>
  <c r="G8" i="2"/>
  <c r="I8" i="2"/>
  <c r="E11" i="1" l="1"/>
  <c r="G11" i="1" s="1"/>
  <c r="M11" i="1" s="1"/>
  <c r="J11" i="1"/>
  <c r="N11" i="1" s="1"/>
  <c r="B12" i="1" s="1"/>
  <c r="H12" i="1" s="1"/>
  <c r="P8" i="2"/>
  <c r="Q8" i="2" s="1"/>
  <c r="R8" i="2"/>
  <c r="U8" i="2"/>
  <c r="V8" i="2" s="1"/>
  <c r="F11" i="1" l="1"/>
  <c r="L11" i="1" s="1"/>
  <c r="A12" i="1" s="1"/>
  <c r="C12" i="1" s="1"/>
  <c r="I12" i="1" s="1"/>
  <c r="K12" i="1" s="1"/>
  <c r="O12" i="1" s="1"/>
  <c r="T8" i="2"/>
  <c r="A9" i="2" s="1"/>
  <c r="D12" i="1" l="1"/>
  <c r="E12" i="1"/>
  <c r="G12" i="1" s="1"/>
  <c r="M12" i="1" s="1"/>
  <c r="J12" i="1"/>
  <c r="N12" i="1" s="1"/>
  <c r="B13" i="1" s="1"/>
  <c r="H13" i="1" s="1"/>
  <c r="B9" i="2"/>
  <c r="C9" i="2"/>
  <c r="D9" i="2"/>
  <c r="E9" i="2"/>
  <c r="O9" i="2" s="1"/>
  <c r="F12" i="1" l="1"/>
  <c r="L12" i="1" s="1"/>
  <c r="A13" i="1" s="1"/>
  <c r="D13" i="1"/>
  <c r="C13" i="1"/>
  <c r="I13" i="1" s="1"/>
  <c r="K13" i="1" s="1"/>
  <c r="O13" i="1" s="1"/>
  <c r="E13" i="1"/>
  <c r="G13" i="1" s="1"/>
  <c r="M13" i="1" s="1"/>
  <c r="M9" i="2"/>
  <c r="N9" i="2"/>
  <c r="L9" i="2"/>
  <c r="H9" i="2"/>
  <c r="K9" i="2"/>
  <c r="F9" i="2"/>
  <c r="G9" i="2"/>
  <c r="I9" i="2"/>
  <c r="J9" i="2"/>
  <c r="F13" i="1" l="1"/>
  <c r="L13" i="1" s="1"/>
  <c r="A14" i="1" s="1"/>
  <c r="J13" i="1"/>
  <c r="N13" i="1" s="1"/>
  <c r="B14" i="1" s="1"/>
  <c r="R9" i="2"/>
  <c r="P9" i="2"/>
  <c r="Q9" i="2" s="1"/>
  <c r="S9" i="2"/>
  <c r="T9" i="2" s="1"/>
  <c r="U9" i="2"/>
  <c r="V9" i="2" s="1"/>
  <c r="H14" i="1" l="1"/>
  <c r="C14" i="1"/>
  <c r="I14" i="1" s="1"/>
  <c r="K14" i="1" s="1"/>
  <c r="O14" i="1" s="1"/>
  <c r="D14" i="1"/>
  <c r="A10" i="2"/>
  <c r="E14" i="1" l="1"/>
  <c r="G14" i="1" s="1"/>
  <c r="M14" i="1" s="1"/>
  <c r="J14" i="1"/>
  <c r="N14" i="1" s="1"/>
  <c r="C10" i="2"/>
  <c r="E10" i="2"/>
  <c r="O10" i="2" s="1"/>
  <c r="B10" i="2"/>
  <c r="D10" i="2"/>
  <c r="F14" i="1" l="1"/>
  <c r="L14" i="1" s="1"/>
  <c r="M10" i="2"/>
  <c r="N10" i="2"/>
  <c r="J10" i="2"/>
  <c r="F10" i="2"/>
  <c r="G10" i="2"/>
  <c r="I10" i="2"/>
  <c r="L10" i="2"/>
  <c r="H10" i="2"/>
  <c r="K10" i="2"/>
  <c r="R10" i="2" l="1"/>
  <c r="P10" i="2"/>
  <c r="Q10" i="2" s="1"/>
  <c r="S10" i="2"/>
  <c r="T10" i="2" s="1"/>
  <c r="U10" i="2"/>
  <c r="V10" i="2" s="1"/>
  <c r="A11" i="2" l="1"/>
  <c r="E11" i="2" l="1"/>
  <c r="O11" i="2" s="1"/>
  <c r="B11" i="2"/>
  <c r="C11" i="2"/>
  <c r="D11" i="2"/>
  <c r="N11" i="2" l="1"/>
  <c r="M11" i="2"/>
  <c r="U11" i="2" s="1"/>
  <c r="V11" i="2" s="1"/>
  <c r="K11" i="2"/>
  <c r="H11" i="2"/>
  <c r="L11" i="2"/>
  <c r="I11" i="2"/>
  <c r="J11" i="2"/>
  <c r="S11" i="2" s="1"/>
  <c r="F11" i="2"/>
  <c r="P11" i="2" s="1"/>
  <c r="Q11" i="2" s="1"/>
  <c r="G11" i="2"/>
  <c r="R11" i="2" l="1"/>
  <c r="T11" i="2" l="1"/>
  <c r="A12" i="2" s="1"/>
  <c r="B12" i="2" l="1"/>
  <c r="C12" i="2"/>
  <c r="D12" i="2"/>
  <c r="E12" i="2"/>
  <c r="O12" i="2" s="1"/>
  <c r="M12" i="2" l="1"/>
  <c r="N12" i="2"/>
  <c r="H12" i="2"/>
  <c r="K12" i="2"/>
  <c r="L12" i="2"/>
  <c r="I12" i="2"/>
  <c r="J12" i="2"/>
  <c r="S12" i="2" s="1"/>
  <c r="G12" i="2"/>
  <c r="F12" i="2"/>
  <c r="R12" i="2" l="1"/>
  <c r="T12" i="2" s="1"/>
  <c r="P12" i="2"/>
  <c r="Q12" i="2" s="1"/>
  <c r="U12" i="2"/>
  <c r="V12" i="2" s="1"/>
  <c r="A13" i="2" l="1"/>
  <c r="D13" i="2" l="1"/>
  <c r="E13" i="2"/>
  <c r="O13" i="2" s="1"/>
  <c r="B13" i="2"/>
  <c r="C13" i="2"/>
  <c r="L13" i="2" l="1"/>
  <c r="H13" i="2"/>
  <c r="K13" i="2"/>
  <c r="I13" i="2"/>
  <c r="J13" i="2"/>
  <c r="F13" i="2"/>
  <c r="G13" i="2"/>
  <c r="M13" i="2"/>
  <c r="N13" i="2"/>
  <c r="S13" i="2" l="1"/>
  <c r="U13" i="2"/>
  <c r="V13" i="2" s="1"/>
  <c r="P13" i="2"/>
  <c r="Q13" i="2" s="1"/>
  <c r="R13" i="2"/>
  <c r="T13" i="2" s="1"/>
  <c r="A14" i="2" l="1"/>
  <c r="B14" i="2" l="1"/>
  <c r="C14" i="2"/>
  <c r="E14" i="2"/>
  <c r="O14" i="2" s="1"/>
  <c r="D14" i="2"/>
  <c r="M14" i="2" l="1"/>
  <c r="N14" i="2"/>
  <c r="H14" i="2"/>
  <c r="K14" i="2"/>
  <c r="L14" i="2"/>
  <c r="J14" i="2"/>
  <c r="S14" i="2" s="1"/>
  <c r="F14" i="2"/>
  <c r="G14" i="2"/>
  <c r="I14" i="2"/>
  <c r="P14" i="2" l="1"/>
  <c r="Q14" i="2" s="1"/>
  <c r="R14" i="2"/>
  <c r="T14" i="2" s="1"/>
  <c r="U14" i="2"/>
  <c r="V14" i="2" s="1"/>
</calcChain>
</file>

<file path=xl/sharedStrings.xml><?xml version="1.0" encoding="utf-8"?>
<sst xmlns="http://schemas.openxmlformats.org/spreadsheetml/2006/main" count="71" uniqueCount="55">
  <si>
    <t>AB</t>
    <phoneticPr fontId="1" type="noConversion"/>
  </si>
  <si>
    <t>p(A)</t>
    <phoneticPr fontId="1" type="noConversion"/>
  </si>
  <si>
    <t>p(B)</t>
    <phoneticPr fontId="1" type="noConversion"/>
  </si>
  <si>
    <t>p(O)</t>
    <phoneticPr fontId="1" type="noConversion"/>
  </si>
  <si>
    <t>Observations</t>
    <phoneticPr fontId="1" type="noConversion"/>
  </si>
  <si>
    <t>Allele frequency</t>
    <phoneticPr fontId="1" type="noConversion"/>
  </si>
  <si>
    <t>A=AA+AO</t>
    <phoneticPr fontId="1" type="noConversion"/>
  </si>
  <si>
    <t>B=BB+BO</t>
    <phoneticPr fontId="1" type="noConversion"/>
  </si>
  <si>
    <t>O=OO</t>
    <phoneticPr fontId="1" type="noConversion"/>
  </si>
  <si>
    <t>AA</t>
    <phoneticPr fontId="1" type="noConversion"/>
  </si>
  <si>
    <t>AO</t>
    <phoneticPr fontId="1" type="noConversion"/>
  </si>
  <si>
    <t>BB</t>
    <phoneticPr fontId="1" type="noConversion"/>
  </si>
  <si>
    <t>BO</t>
    <phoneticPr fontId="1" type="noConversion"/>
  </si>
  <si>
    <t>OO</t>
    <phoneticPr fontId="1" type="noConversion"/>
  </si>
  <si>
    <t>Expected genotypic frequency</t>
    <phoneticPr fontId="1" type="noConversion"/>
  </si>
  <si>
    <t>Expected sample sizes</t>
    <phoneticPr fontId="1" type="noConversion"/>
  </si>
  <si>
    <t xml:space="preserve"> </t>
    <phoneticPr fontId="1" type="noConversion"/>
  </si>
  <si>
    <t>AA|A</t>
    <phoneticPr fontId="1" type="noConversion"/>
  </si>
  <si>
    <t>AO|A</t>
    <phoneticPr fontId="1" type="noConversion"/>
  </si>
  <si>
    <t>BO|B</t>
    <phoneticPr fontId="1" type="noConversion"/>
  </si>
  <si>
    <t>N</t>
    <phoneticPr fontId="1" type="noConversion"/>
  </si>
  <si>
    <t>AAB_</t>
    <phoneticPr fontId="1" type="noConversion"/>
  </si>
  <si>
    <t>Aabb</t>
    <phoneticPr fontId="1" type="noConversion"/>
  </si>
  <si>
    <t>AaB_</t>
    <phoneticPr fontId="1" type="noConversion"/>
  </si>
  <si>
    <t>aaB_</t>
    <phoneticPr fontId="1" type="noConversion"/>
  </si>
  <si>
    <t>aabb</t>
    <phoneticPr fontId="1" type="noConversion"/>
  </si>
  <si>
    <t>RecFreq</t>
    <phoneticPr fontId="1" type="noConversion"/>
  </si>
  <si>
    <t>r</t>
    <phoneticPr fontId="1" type="noConversion"/>
  </si>
  <si>
    <t>AABB</t>
    <phoneticPr fontId="1" type="noConversion"/>
  </si>
  <si>
    <t>AABb</t>
    <phoneticPr fontId="1" type="noConversion"/>
  </si>
  <si>
    <t>Aabb</t>
    <phoneticPr fontId="1" type="noConversion"/>
  </si>
  <si>
    <t>aabb</t>
    <phoneticPr fontId="1" type="noConversion"/>
  </si>
  <si>
    <t>Ab</t>
    <phoneticPr fontId="1" type="noConversion"/>
  </si>
  <si>
    <t>aB</t>
    <phoneticPr fontId="1" type="noConversion"/>
  </si>
  <si>
    <t>bb</t>
    <phoneticPr fontId="1" type="noConversion"/>
  </si>
  <si>
    <t>(1-r)/2</t>
    <phoneticPr fontId="1" type="noConversion"/>
  </si>
  <si>
    <t>r/2</t>
    <phoneticPr fontId="1" type="noConversion"/>
  </si>
  <si>
    <t>ab</t>
    <phoneticPr fontId="1" type="noConversion"/>
  </si>
  <si>
    <t>AAbb</t>
    <phoneticPr fontId="1" type="noConversion"/>
  </si>
  <si>
    <t>Gametic frequencies</t>
    <phoneticPr fontId="1" type="noConversion"/>
  </si>
  <si>
    <t>Genotypic frequencies</t>
    <phoneticPr fontId="1" type="noConversion"/>
  </si>
  <si>
    <t>Conditional probabilities</t>
    <phoneticPr fontId="1" type="noConversion"/>
  </si>
  <si>
    <t>AABB|AAB_</t>
    <phoneticPr fontId="1" type="noConversion"/>
  </si>
  <si>
    <t>AaBB</t>
    <phoneticPr fontId="1" type="noConversion"/>
  </si>
  <si>
    <t>AB/ab</t>
    <phoneticPr fontId="1" type="noConversion"/>
  </si>
  <si>
    <t>Ab/aB</t>
    <phoneticPr fontId="1" type="noConversion"/>
  </si>
  <si>
    <t>aaBB</t>
    <phoneticPr fontId="1" type="noConversion"/>
  </si>
  <si>
    <t>aaBb</t>
    <phoneticPr fontId="1" type="noConversion"/>
  </si>
  <si>
    <t>AB/ab|AaB_</t>
    <phoneticPr fontId="1" type="noConversion"/>
  </si>
  <si>
    <t>AABb|AAB_</t>
    <phoneticPr fontId="1" type="noConversion"/>
  </si>
  <si>
    <t>Ab/aB|AaB_</t>
    <phoneticPr fontId="1" type="noConversion"/>
  </si>
  <si>
    <t>aaBB|aaB_</t>
    <phoneticPr fontId="1" type="noConversion"/>
  </si>
  <si>
    <t>aaBb|aaB_</t>
    <phoneticPr fontId="1" type="noConversion"/>
  </si>
  <si>
    <t>AaBB|AaB_</t>
    <phoneticPr fontId="1" type="noConversion"/>
  </si>
  <si>
    <t>BB|B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</si>
</sst>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4" borderId="0" xfId="0" applyFill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workbookViewId="0">
      <selection activeCell="I21" sqref="I21"/>
    </sheetView>
  </sheetViews>
  <sheetFormatPr defaultRowHeight="14.4" x14ac:dyDescent="0.25"/>
  <sheetData>
    <row r="1" spans="1:17" x14ac:dyDescent="0.25">
      <c r="A1" t="s">
        <v>4</v>
      </c>
      <c r="E1" s="2"/>
    </row>
    <row r="2" spans="1:17" x14ac:dyDescent="0.25">
      <c r="A2" s="1" t="s">
        <v>6</v>
      </c>
      <c r="B2" s="4" t="s">
        <v>7</v>
      </c>
      <c r="C2" s="2" t="s">
        <v>0</v>
      </c>
      <c r="D2" s="2" t="s">
        <v>8</v>
      </c>
      <c r="E2" s="2" t="s">
        <v>20</v>
      </c>
    </row>
    <row r="3" spans="1:17" x14ac:dyDescent="0.25">
      <c r="A3" s="1">
        <v>2162</v>
      </c>
      <c r="B3" s="4">
        <v>738</v>
      </c>
      <c r="C3" s="2">
        <v>228</v>
      </c>
      <c r="D3" s="2">
        <v>2876</v>
      </c>
      <c r="E3" s="2">
        <f>SUM(A3:D3)</f>
        <v>6004</v>
      </c>
    </row>
    <row r="4" spans="1:17" x14ac:dyDescent="0.25">
      <c r="A4" t="s">
        <v>5</v>
      </c>
      <c r="D4" t="s">
        <v>14</v>
      </c>
      <c r="L4" t="s">
        <v>15</v>
      </c>
    </row>
    <row r="5" spans="1:17" x14ac:dyDescent="0.25">
      <c r="A5" t="s">
        <v>1</v>
      </c>
      <c r="B5" t="s">
        <v>2</v>
      </c>
      <c r="C5" t="s">
        <v>3</v>
      </c>
      <c r="D5" t="s">
        <v>9</v>
      </c>
      <c r="E5" t="s">
        <v>10</v>
      </c>
      <c r="F5" s="1" t="s">
        <v>17</v>
      </c>
      <c r="G5" s="1" t="s">
        <v>18</v>
      </c>
      <c r="H5" t="s">
        <v>11</v>
      </c>
      <c r="I5" t="s">
        <v>12</v>
      </c>
      <c r="J5" s="4" t="s">
        <v>54</v>
      </c>
      <c r="K5" s="4" t="s">
        <v>19</v>
      </c>
      <c r="L5" t="s">
        <v>9</v>
      </c>
      <c r="M5" t="s">
        <v>10</v>
      </c>
      <c r="N5" t="s">
        <v>11</v>
      </c>
      <c r="O5" t="s">
        <v>12</v>
      </c>
      <c r="P5" t="s">
        <v>0</v>
      </c>
      <c r="Q5" t="s">
        <v>13</v>
      </c>
    </row>
    <row r="6" spans="1:17" x14ac:dyDescent="0.25">
      <c r="A6">
        <v>0.3</v>
      </c>
      <c r="B6">
        <v>0.35</v>
      </c>
      <c r="C6">
        <f>1-A6-B6</f>
        <v>0.35</v>
      </c>
      <c r="D6">
        <f>A6^2</f>
        <v>0.09</v>
      </c>
      <c r="E6">
        <f>2*A6*C6</f>
        <v>0.21</v>
      </c>
      <c r="F6">
        <f>D6/(D6+E6)</f>
        <v>0.3</v>
      </c>
      <c r="G6">
        <f>E6/(D6+E6)</f>
        <v>0.7</v>
      </c>
      <c r="H6">
        <f>B6^2</f>
        <v>0.12249999999999998</v>
      </c>
      <c r="I6">
        <f>2*B6*C6</f>
        <v>0.24499999999999997</v>
      </c>
      <c r="J6">
        <f>H6/(H6+I6)</f>
        <v>0.33333333333333337</v>
      </c>
      <c r="K6">
        <f>I6/(H6+I6)</f>
        <v>0.66666666666666674</v>
      </c>
      <c r="L6">
        <f>$A$3*F6</f>
        <v>648.6</v>
      </c>
      <c r="M6">
        <f>$A$3*G6</f>
        <v>1513.3999999999999</v>
      </c>
      <c r="N6">
        <f>$B$3*J6</f>
        <v>246.00000000000003</v>
      </c>
      <c r="O6">
        <f>$B$3*K6</f>
        <v>492.00000000000006</v>
      </c>
      <c r="P6">
        <f>$C$3</f>
        <v>228</v>
      </c>
      <c r="Q6">
        <f>$D$3</f>
        <v>2876</v>
      </c>
    </row>
    <row r="7" spans="1:17" x14ac:dyDescent="0.25">
      <c r="A7">
        <f>(L6+M6/2+P6/2)/$E$3</f>
        <v>0.25304796802131913</v>
      </c>
      <c r="B7">
        <f>(N6+O6/2+P6/2)/$E$3</f>
        <v>0.10093271152564957</v>
      </c>
      <c r="C7">
        <f>1-A7-B7</f>
        <v>0.64601932045303134</v>
      </c>
      <c r="D7">
        <f>A7^2</f>
        <v>6.4033274119718542E-2</v>
      </c>
      <c r="E7">
        <f>2*A7*C7</f>
        <v>0.32694775268630599</v>
      </c>
      <c r="F7">
        <f>D7/(D7+E7)</f>
        <v>0.16377591169273553</v>
      </c>
      <c r="G7">
        <f>E7/(D7+E7)</f>
        <v>0.83622408830726447</v>
      </c>
      <c r="H7">
        <f>B7^2</f>
        <v>1.0187412255919995E-2</v>
      </c>
      <c r="I7">
        <f>2*B7*C7</f>
        <v>0.13040896342256397</v>
      </c>
      <c r="J7">
        <f>H7/(H7+I7)</f>
        <v>7.2458569481311436E-2</v>
      </c>
      <c r="K7">
        <f>I7/(H7+I7)</f>
        <v>0.92754143051868865</v>
      </c>
      <c r="L7">
        <f>$A$3*F7</f>
        <v>354.08352107969421</v>
      </c>
      <c r="M7">
        <f>$A$3*G7</f>
        <v>1807.9164789203057</v>
      </c>
      <c r="N7">
        <f>$B$3*J7</f>
        <v>53.474424277207838</v>
      </c>
      <c r="O7">
        <f>$B$3*K7</f>
        <v>684.52557572279227</v>
      </c>
      <c r="P7">
        <f>$C$3</f>
        <v>228</v>
      </c>
      <c r="Q7">
        <f>$D$3</f>
        <v>2876</v>
      </c>
    </row>
    <row r="8" spans="1:17" x14ac:dyDescent="0.25">
      <c r="A8">
        <f t="shared" ref="A8:A14" si="0">(L7+M7/2+P7/2)/$E$3</f>
        <v>0.22852127923714974</v>
      </c>
      <c r="B8">
        <f t="shared" ref="B8:B14" si="1">(N7+O7/2+P7/2)/$E$3</f>
        <v>8.4899602288241838E-2</v>
      </c>
      <c r="C8">
        <f t="shared" ref="C8:C14" si="2">1-A8-B8</f>
        <v>0.6865791184746084</v>
      </c>
      <c r="D8">
        <f t="shared" ref="D8:D14" si="3">A8^2</f>
        <v>5.2221975064183364E-2</v>
      </c>
      <c r="E8">
        <f t="shared" ref="E8:E14" si="4">2*A8*C8</f>
        <v>0.31379587690266419</v>
      </c>
      <c r="F8">
        <f t="shared" ref="F8:F14" si="5">D8/(D8+E8)</f>
        <v>0.14267603283162653</v>
      </c>
      <c r="G8">
        <f t="shared" ref="G8:G14" si="6">E8/(D8+E8)</f>
        <v>0.85732396716837345</v>
      </c>
      <c r="H8">
        <f t="shared" ref="H8:H14" si="7">B8^2</f>
        <v>7.2079424687016384E-3</v>
      </c>
      <c r="I8">
        <f t="shared" ref="I8:I14" si="8">2*B8*C8</f>
        <v>0.11658058819581185</v>
      </c>
      <c r="J8">
        <f t="shared" ref="J8:J14" si="9">H8/(H8+I8)</f>
        <v>5.8227869981236816E-2</v>
      </c>
      <c r="K8">
        <f t="shared" ref="K8:K14" si="10">I8/(H8+I8)</f>
        <v>0.94177213001876314</v>
      </c>
      <c r="L8">
        <f t="shared" ref="L8:L14" si="11">$A$3*F8</f>
        <v>308.46558298197652</v>
      </c>
      <c r="M8">
        <f t="shared" ref="M8:M14" si="12">$A$3*G8</f>
        <v>1853.5344170180233</v>
      </c>
      <c r="N8">
        <f t="shared" ref="N8:N14" si="13">$B$3*J8</f>
        <v>42.972168046152767</v>
      </c>
      <c r="O8">
        <f t="shared" ref="O8:O14" si="14">$B$3*K8</f>
        <v>695.02783195384723</v>
      </c>
      <c r="P8">
        <f t="shared" ref="P8:P14" si="15">$C$3</f>
        <v>228</v>
      </c>
      <c r="Q8">
        <f t="shared" ref="Q8:Q14" si="16">$D$3</f>
        <v>2876</v>
      </c>
    </row>
    <row r="9" spans="1:17" x14ac:dyDescent="0.25">
      <c r="A9">
        <f t="shared" si="0"/>
        <v>0.22472231703713993</v>
      </c>
      <c r="B9">
        <f t="shared" si="1"/>
        <v>8.4024997338953425E-2</v>
      </c>
      <c r="C9">
        <f t="shared" si="2"/>
        <v>0.69125268562390663</v>
      </c>
      <c r="D9">
        <f t="shared" si="3"/>
        <v>5.050011977454083E-2</v>
      </c>
      <c r="E9">
        <f t="shared" si="4"/>
        <v>0.31067981034309994</v>
      </c>
      <c r="F9">
        <f t="shared" si="5"/>
        <v>0.1398198392643033</v>
      </c>
      <c r="G9">
        <f t="shared" si="6"/>
        <v>0.8601801607356967</v>
      </c>
      <c r="H9">
        <f t="shared" si="7"/>
        <v>7.0602001778111304E-3</v>
      </c>
      <c r="I9">
        <f t="shared" si="8"/>
        <v>0.11616501014018632</v>
      </c>
      <c r="J9">
        <f t="shared" si="9"/>
        <v>5.7295095375300524E-2</v>
      </c>
      <c r="K9">
        <f t="shared" si="10"/>
        <v>0.94270490462469947</v>
      </c>
      <c r="L9">
        <f t="shared" si="11"/>
        <v>302.29049248942374</v>
      </c>
      <c r="M9">
        <f t="shared" si="12"/>
        <v>1859.7095075105763</v>
      </c>
      <c r="N9">
        <f t="shared" si="13"/>
        <v>42.283780386971785</v>
      </c>
      <c r="O9">
        <f t="shared" si="14"/>
        <v>695.71621961302822</v>
      </c>
      <c r="P9">
        <f t="shared" si="15"/>
        <v>228</v>
      </c>
      <c r="Q9">
        <f t="shared" si="16"/>
        <v>2876</v>
      </c>
    </row>
    <row r="10" spans="1:17" x14ac:dyDescent="0.25">
      <c r="A10">
        <f t="shared" si="0"/>
        <v>0.22420806899478879</v>
      </c>
      <c r="B10">
        <f t="shared" si="1"/>
        <v>8.3967669918968341E-2</v>
      </c>
      <c r="C10">
        <f t="shared" si="2"/>
        <v>0.69182426108624295</v>
      </c>
      <c r="D10">
        <f t="shared" si="3"/>
        <v>5.0269258202371971E-2</v>
      </c>
      <c r="E10">
        <f t="shared" si="4"/>
        <v>0.31022516332378625</v>
      </c>
      <c r="F10">
        <f t="shared" si="5"/>
        <v>0.13944531510239841</v>
      </c>
      <c r="G10">
        <f t="shared" si="6"/>
        <v>0.86055468489760156</v>
      </c>
      <c r="H10">
        <f t="shared" si="7"/>
        <v>7.0505695916208205E-3</v>
      </c>
      <c r="I10">
        <f t="shared" si="8"/>
        <v>0.11618174239364765</v>
      </c>
      <c r="J10">
        <f t="shared" si="9"/>
        <v>5.7213643711104482E-2</v>
      </c>
      <c r="K10">
        <f t="shared" si="10"/>
        <v>0.94278635628889562</v>
      </c>
      <c r="L10">
        <f t="shared" si="11"/>
        <v>301.48077125138536</v>
      </c>
      <c r="M10">
        <f t="shared" si="12"/>
        <v>1860.5192287486145</v>
      </c>
      <c r="N10">
        <f t="shared" si="13"/>
        <v>42.22366905879511</v>
      </c>
      <c r="O10">
        <f t="shared" si="14"/>
        <v>695.77633094120495</v>
      </c>
      <c r="P10">
        <f t="shared" si="15"/>
        <v>228</v>
      </c>
      <c r="Q10">
        <f t="shared" si="16"/>
        <v>2876</v>
      </c>
    </row>
    <row r="11" spans="1:17" x14ac:dyDescent="0.25">
      <c r="A11">
        <f t="shared" si="0"/>
        <v>0.22414063717949578</v>
      </c>
      <c r="B11">
        <f t="shared" si="1"/>
        <v>8.3962663978913651E-2</v>
      </c>
      <c r="C11">
        <f t="shared" si="2"/>
        <v>0.69189669884159055</v>
      </c>
      <c r="D11">
        <f t="shared" si="3"/>
        <v>5.023902523523037E-2</v>
      </c>
      <c r="E11">
        <f t="shared" si="4"/>
        <v>0.31016433388148762</v>
      </c>
      <c r="F11">
        <f t="shared" si="5"/>
        <v>0.13939666200214373</v>
      </c>
      <c r="G11">
        <f t="shared" si="6"/>
        <v>0.86060333799785627</v>
      </c>
      <c r="H11">
        <f t="shared" si="7"/>
        <v>7.0497289424359642E-3</v>
      </c>
      <c r="I11">
        <f t="shared" si="8"/>
        <v>0.11618698006591216</v>
      </c>
      <c r="J11">
        <f t="shared" si="9"/>
        <v>5.7204780938757555E-2</v>
      </c>
      <c r="K11">
        <f t="shared" si="10"/>
        <v>0.94279521906124242</v>
      </c>
      <c r="L11">
        <f t="shared" si="11"/>
        <v>301.37558324863477</v>
      </c>
      <c r="M11">
        <f t="shared" si="12"/>
        <v>1860.6244167513653</v>
      </c>
      <c r="N11">
        <f t="shared" si="13"/>
        <v>42.217128332803078</v>
      </c>
      <c r="O11">
        <f t="shared" si="14"/>
        <v>695.7828716671969</v>
      </c>
      <c r="P11">
        <f t="shared" si="15"/>
        <v>228</v>
      </c>
      <c r="Q11">
        <f t="shared" si="16"/>
        <v>2876</v>
      </c>
    </row>
    <row r="12" spans="1:17" x14ac:dyDescent="0.25">
      <c r="A12">
        <f t="shared" si="0"/>
        <v>0.22413187735248458</v>
      </c>
      <c r="B12">
        <f t="shared" si="1"/>
        <v>8.3962119281545899E-2</v>
      </c>
      <c r="C12">
        <f t="shared" si="2"/>
        <v>0.69190600336596964</v>
      </c>
      <c r="D12">
        <f t="shared" si="3"/>
        <v>5.0235098445549187E-2</v>
      </c>
      <c r="E12">
        <f t="shared" si="4"/>
        <v>0.31015638297173859</v>
      </c>
      <c r="F12">
        <f t="shared" si="5"/>
        <v>0.13939036030483554</v>
      </c>
      <c r="G12">
        <f t="shared" si="6"/>
        <v>0.86060963969516446</v>
      </c>
      <c r="H12">
        <f t="shared" si="7"/>
        <v>7.0496374742485416E-3</v>
      </c>
      <c r="I12">
        <f t="shared" si="8"/>
        <v>0.11618778877246248</v>
      </c>
      <c r="J12">
        <f t="shared" si="9"/>
        <v>5.7203705797423558E-2</v>
      </c>
      <c r="K12">
        <f t="shared" si="10"/>
        <v>0.94279629420257649</v>
      </c>
      <c r="L12">
        <f t="shared" si="11"/>
        <v>301.36195897905441</v>
      </c>
      <c r="M12">
        <f t="shared" si="12"/>
        <v>1860.6380410209456</v>
      </c>
      <c r="N12">
        <f t="shared" si="13"/>
        <v>42.216334878498586</v>
      </c>
      <c r="O12">
        <f t="shared" si="14"/>
        <v>695.78366512150149</v>
      </c>
      <c r="P12">
        <f t="shared" si="15"/>
        <v>228</v>
      </c>
      <c r="Q12">
        <f t="shared" si="16"/>
        <v>2876</v>
      </c>
    </row>
    <row r="13" spans="1:17" x14ac:dyDescent="0.25">
      <c r="A13">
        <f t="shared" si="0"/>
        <v>0.22413074275308578</v>
      </c>
      <c r="B13">
        <f t="shared" si="1"/>
        <v>8.3962053204405279E-2</v>
      </c>
      <c r="C13">
        <f t="shared" si="2"/>
        <v>0.69190720404250894</v>
      </c>
      <c r="D13">
        <f t="shared" si="3"/>
        <v>5.0234589847049912E-2</v>
      </c>
      <c r="E13">
        <f t="shared" si="4"/>
        <v>0.31015535111651682</v>
      </c>
      <c r="F13">
        <f t="shared" si="5"/>
        <v>0.13938954487114369</v>
      </c>
      <c r="G13">
        <f t="shared" si="6"/>
        <v>0.86061045512885626</v>
      </c>
      <c r="H13">
        <f t="shared" si="7"/>
        <v>7.0496263782993829E-3</v>
      </c>
      <c r="I13">
        <f t="shared" si="8"/>
        <v>0.11618789895665688</v>
      </c>
      <c r="J13">
        <f t="shared" si="9"/>
        <v>5.7203569766097535E-2</v>
      </c>
      <c r="K13">
        <f t="shared" si="10"/>
        <v>0.94279643023390247</v>
      </c>
      <c r="L13">
        <f t="shared" si="11"/>
        <v>301.36019601141265</v>
      </c>
      <c r="M13">
        <f t="shared" si="12"/>
        <v>1860.6398039885871</v>
      </c>
      <c r="N13">
        <f t="shared" si="13"/>
        <v>42.216234487379978</v>
      </c>
      <c r="O13">
        <f t="shared" si="14"/>
        <v>695.78376551261999</v>
      </c>
      <c r="P13">
        <f t="shared" si="15"/>
        <v>228</v>
      </c>
      <c r="Q13">
        <f t="shared" si="16"/>
        <v>2876</v>
      </c>
    </row>
    <row r="14" spans="1:17" x14ac:dyDescent="0.25">
      <c r="A14">
        <f t="shared" si="0"/>
        <v>0.22413059593699303</v>
      </c>
      <c r="B14">
        <f t="shared" si="1"/>
        <v>8.39620448440523E-2</v>
      </c>
      <c r="C14">
        <f t="shared" si="2"/>
        <v>0.69190735921895463</v>
      </c>
      <c r="D14">
        <f t="shared" si="3"/>
        <v>5.0234524035071636E-2</v>
      </c>
      <c r="E14">
        <f t="shared" si="4"/>
        <v>0.3101552175098708</v>
      </c>
      <c r="F14">
        <f t="shared" si="5"/>
        <v>0.13938943938782214</v>
      </c>
      <c r="G14">
        <f t="shared" si="6"/>
        <v>0.86061056061217789</v>
      </c>
      <c r="H14">
        <f t="shared" si="7"/>
        <v>7.0496249743946492E-3</v>
      </c>
      <c r="I14">
        <f t="shared" si="8"/>
        <v>0.11618791344534335</v>
      </c>
      <c r="J14">
        <f t="shared" si="9"/>
        <v>5.720355230063217E-2</v>
      </c>
      <c r="K14">
        <f t="shared" si="10"/>
        <v>0.94279644769936777</v>
      </c>
      <c r="L14">
        <f t="shared" si="11"/>
        <v>301.35996795647145</v>
      </c>
      <c r="M14">
        <f t="shared" si="12"/>
        <v>1860.6400320435287</v>
      </c>
      <c r="N14">
        <f t="shared" si="13"/>
        <v>42.216221597866543</v>
      </c>
      <c r="O14">
        <f t="shared" si="14"/>
        <v>695.78377840213341</v>
      </c>
      <c r="P14">
        <f t="shared" si="15"/>
        <v>228</v>
      </c>
      <c r="Q14">
        <f t="shared" si="16"/>
        <v>2876</v>
      </c>
    </row>
    <row r="15" spans="1:17" x14ac:dyDescent="0.25">
      <c r="I15" t="s">
        <v>16</v>
      </c>
    </row>
    <row r="18" spans="7:7" x14ac:dyDescent="0.25">
      <c r="G18" t="s">
        <v>16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tabSelected="1" topLeftCell="A4" workbookViewId="0">
      <selection activeCell="D22" sqref="D22"/>
    </sheetView>
  </sheetViews>
  <sheetFormatPr defaultRowHeight="14.4" x14ac:dyDescent="0.25"/>
  <cols>
    <col min="15" max="15" width="8.88671875" customWidth="1"/>
    <col min="16" max="16" width="11" customWidth="1"/>
    <col min="17" max="18" width="10.5546875" bestFit="1" customWidth="1"/>
    <col min="19" max="19" width="11.6640625" bestFit="1" customWidth="1"/>
    <col min="20" max="20" width="10.5546875" bestFit="1" customWidth="1"/>
    <col min="21" max="22" width="12.77734375" bestFit="1" customWidth="1"/>
  </cols>
  <sheetData>
    <row r="1" spans="1:22" x14ac:dyDescent="0.25">
      <c r="A1" s="1" t="s">
        <v>21</v>
      </c>
      <c r="B1" s="2" t="s">
        <v>38</v>
      </c>
      <c r="C1" s="3" t="s">
        <v>23</v>
      </c>
      <c r="D1" s="2" t="s">
        <v>22</v>
      </c>
      <c r="E1" s="4" t="s">
        <v>24</v>
      </c>
      <c r="F1" s="2" t="s">
        <v>25</v>
      </c>
      <c r="G1" s="2" t="s">
        <v>20</v>
      </c>
      <c r="H1" t="s">
        <v>0</v>
      </c>
      <c r="I1" t="s">
        <v>32</v>
      </c>
      <c r="J1" t="s">
        <v>33</v>
      </c>
      <c r="K1" t="s">
        <v>34</v>
      </c>
    </row>
    <row r="2" spans="1:22" x14ac:dyDescent="0.25">
      <c r="A2" s="1">
        <v>572</v>
      </c>
      <c r="B2" s="2">
        <v>3</v>
      </c>
      <c r="C2" s="3">
        <v>1161</v>
      </c>
      <c r="D2" s="2">
        <v>22</v>
      </c>
      <c r="E2" s="4">
        <v>14</v>
      </c>
      <c r="F2" s="2">
        <v>569</v>
      </c>
      <c r="G2">
        <f>SUM(A2:F2)</f>
        <v>2341</v>
      </c>
      <c r="H2" t="s">
        <v>35</v>
      </c>
      <c r="I2" t="s">
        <v>36</v>
      </c>
      <c r="J2" t="s">
        <v>36</v>
      </c>
      <c r="K2" t="s">
        <v>35</v>
      </c>
    </row>
    <row r="3" spans="1:22" x14ac:dyDescent="0.25">
      <c r="A3" t="s">
        <v>26</v>
      </c>
      <c r="B3" t="s">
        <v>39</v>
      </c>
      <c r="F3" t="s">
        <v>40</v>
      </c>
      <c r="P3" t="s">
        <v>41</v>
      </c>
    </row>
    <row r="4" spans="1:22" x14ac:dyDescent="0.25">
      <c r="A4" t="s">
        <v>27</v>
      </c>
      <c r="B4" t="s">
        <v>0</v>
      </c>
      <c r="C4" t="s">
        <v>32</v>
      </c>
      <c r="D4" t="s">
        <v>33</v>
      </c>
      <c r="E4" t="s">
        <v>37</v>
      </c>
      <c r="F4" s="1" t="s">
        <v>28</v>
      </c>
      <c r="G4" s="1" t="s">
        <v>29</v>
      </c>
      <c r="H4" t="s">
        <v>38</v>
      </c>
      <c r="I4" s="3" t="s">
        <v>43</v>
      </c>
      <c r="J4" s="3" t="s">
        <v>44</v>
      </c>
      <c r="K4" s="3" t="s">
        <v>45</v>
      </c>
      <c r="L4" t="s">
        <v>30</v>
      </c>
      <c r="M4" s="4" t="s">
        <v>46</v>
      </c>
      <c r="N4" s="4" t="s">
        <v>47</v>
      </c>
      <c r="O4" t="s">
        <v>31</v>
      </c>
      <c r="P4" t="s">
        <v>42</v>
      </c>
      <c r="Q4" s="1" t="s">
        <v>49</v>
      </c>
      <c r="R4" s="3" t="s">
        <v>53</v>
      </c>
      <c r="S4" t="s">
        <v>48</v>
      </c>
      <c r="T4" s="3" t="s">
        <v>50</v>
      </c>
      <c r="U4" s="4" t="s">
        <v>51</v>
      </c>
      <c r="V4" s="4" t="s">
        <v>52</v>
      </c>
    </row>
    <row r="5" spans="1:22" x14ac:dyDescent="0.25">
      <c r="A5">
        <v>0.01</v>
      </c>
      <c r="B5">
        <f>(1-A5)/2</f>
        <v>0.495</v>
      </c>
      <c r="C5">
        <f>A5/2</f>
        <v>5.0000000000000001E-3</v>
      </c>
      <c r="D5">
        <f>A5/2</f>
        <v>5.0000000000000001E-3</v>
      </c>
      <c r="E5">
        <f>(1-A5)/2</f>
        <v>0.495</v>
      </c>
      <c r="F5">
        <f>B5^2</f>
        <v>0.24502499999999999</v>
      </c>
      <c r="G5">
        <f>2*B5*C5</f>
        <v>4.9500000000000004E-3</v>
      </c>
      <c r="H5">
        <f>C5^2</f>
        <v>2.5000000000000001E-5</v>
      </c>
      <c r="I5">
        <f>2*B5*D5</f>
        <v>4.9500000000000004E-3</v>
      </c>
      <c r="J5">
        <f>2*B5*E5</f>
        <v>0.49004999999999999</v>
      </c>
      <c r="K5">
        <f>2*C5*D5</f>
        <v>5.0000000000000002E-5</v>
      </c>
      <c r="L5">
        <f>2*C5*E5</f>
        <v>4.9500000000000004E-3</v>
      </c>
      <c r="M5">
        <f>D5^2</f>
        <v>2.5000000000000001E-5</v>
      </c>
      <c r="N5">
        <f>2*D5*E5</f>
        <v>4.9500000000000004E-3</v>
      </c>
      <c r="O5">
        <f>E5^2</f>
        <v>0.24502499999999999</v>
      </c>
      <c r="P5">
        <f>F5/(F5+G5)</f>
        <v>0.98019801980198018</v>
      </c>
      <c r="Q5">
        <f>1-P5</f>
        <v>1.980198019801982E-2</v>
      </c>
      <c r="R5">
        <f>I5/(I5+J5+K5)</f>
        <v>9.9989900010100004E-3</v>
      </c>
      <c r="S5">
        <f>J5/(I5+J5+K5)</f>
        <v>0.98990001009998985</v>
      </c>
      <c r="T5">
        <f>1-R5-S5</f>
        <v>1.0099989900014261E-4</v>
      </c>
      <c r="U5">
        <f>M5/(M5+N5)</f>
        <v>5.0251256281407036E-3</v>
      </c>
      <c r="V5">
        <f>1-U5</f>
        <v>0.99497487437185927</v>
      </c>
    </row>
    <row r="6" spans="1:22" x14ac:dyDescent="0.25">
      <c r="A6">
        <f>(Q5*$A$2/2+$B$2+R5*$C$2/2+T5*$C$2+$D$2/2+U5*$E$2+V5*$E$2/2)/$G$2</f>
        <v>1.3934308754530594E-2</v>
      </c>
      <c r="B6">
        <f>(1-A6)/2</f>
        <v>0.49303284562273469</v>
      </c>
      <c r="C6">
        <f>A6/2</f>
        <v>6.9671543772652968E-3</v>
      </c>
      <c r="D6">
        <f>A6/2</f>
        <v>6.9671543772652968E-3</v>
      </c>
      <c r="E6">
        <f>(1-A6)/2</f>
        <v>0.49303284562273469</v>
      </c>
      <c r="F6">
        <f>B6^2</f>
        <v>0.24308138686285133</v>
      </c>
      <c r="G6">
        <f>2*B6*C6</f>
        <v>6.8700718970320027E-3</v>
      </c>
      <c r="H6">
        <f>C6^2</f>
        <v>4.8541240116646986E-5</v>
      </c>
      <c r="I6">
        <f>2*B6*D6</f>
        <v>6.8700718970320027E-3</v>
      </c>
      <c r="J6">
        <f>2*B6*E6</f>
        <v>0.48616277372570266</v>
      </c>
      <c r="K6">
        <f>2*C6*D6</f>
        <v>9.7082480233293971E-5</v>
      </c>
      <c r="L6">
        <f>2*C6*E6</f>
        <v>6.8700718970320027E-3</v>
      </c>
      <c r="M6">
        <f>D6^2</f>
        <v>4.8541240116646986E-5</v>
      </c>
      <c r="N6">
        <f>2*D6*E6</f>
        <v>6.8700718970320027E-3</v>
      </c>
      <c r="O6">
        <f>E6^2</f>
        <v>0.24308138686285133</v>
      </c>
      <c r="P6">
        <f>F6/(F6+G6)</f>
        <v>0.97251437566670984</v>
      </c>
      <c r="Q6">
        <f>1-P6</f>
        <v>2.748562433329016E-2</v>
      </c>
      <c r="R6">
        <f>I6/(I6+J6+K6)</f>
        <v>1.3931565507412275E-2</v>
      </c>
      <c r="S6">
        <f>J6/(I6+J6+K6)</f>
        <v>0.98587156451025526</v>
      </c>
      <c r="T6">
        <f>1-R6-S6</f>
        <v>1.9686998233248154E-4</v>
      </c>
      <c r="U6">
        <f>M6/(M6+N6)</f>
        <v>7.0160361844790421E-3</v>
      </c>
      <c r="V6">
        <f>1-U6</f>
        <v>0.99298396381552101</v>
      </c>
    </row>
    <row r="7" spans="1:22" x14ac:dyDescent="0.25">
      <c r="A7">
        <f t="shared" ref="A7:A14" si="0">(Q6*$A$2/2+$B$2+R6*$C$2/2+T6*$C$2+$D$2/2+U6*$E$2+V6*$E$2/2)/$G$2</f>
        <v>1.5901683314460988E-2</v>
      </c>
      <c r="B7">
        <f t="shared" ref="B7:B14" si="1">(1-A7)/2</f>
        <v>0.49204915834276952</v>
      </c>
      <c r="C7">
        <f t="shared" ref="C7:C14" si="2">A7/2</f>
        <v>7.9508416572304941E-3</v>
      </c>
      <c r="D7">
        <f t="shared" ref="D7:D14" si="3">A7/2</f>
        <v>7.9508416572304941E-3</v>
      </c>
      <c r="E7">
        <f t="shared" ref="E7:E14" si="4">(1-A7)/2</f>
        <v>0.49204915834276952</v>
      </c>
      <c r="F7">
        <f t="shared" ref="F7:F14" si="5">B7^2</f>
        <v>0.24211237422582788</v>
      </c>
      <c r="G7">
        <f t="shared" ref="G7:G14" si="6">2*B7*C7</f>
        <v>7.8244098911137913E-3</v>
      </c>
      <c r="H7">
        <f t="shared" ref="H7:H14" si="7">C7^2</f>
        <v>6.3215883058351753E-5</v>
      </c>
      <c r="I7">
        <f t="shared" ref="I7:I14" si="8">2*B7*D7</f>
        <v>7.8244098911137913E-3</v>
      </c>
      <c r="J7">
        <f t="shared" ref="J7:J14" si="9">2*B7*E7</f>
        <v>0.48422474845165575</v>
      </c>
      <c r="K7">
        <f t="shared" ref="K7:K14" si="10">2*C7*D7</f>
        <v>1.2643176611670351E-4</v>
      </c>
      <c r="L7">
        <f t="shared" ref="L7:L14" si="11">2*C7*E7</f>
        <v>7.8244098911137913E-3</v>
      </c>
      <c r="M7">
        <f t="shared" ref="M7:M14" si="12">D7^2</f>
        <v>6.3215883058351753E-5</v>
      </c>
      <c r="N7">
        <f t="shared" ref="N7:N14" si="13">2*D7*E7</f>
        <v>7.8244098911137913E-3</v>
      </c>
      <c r="O7">
        <f t="shared" ref="O7:O14" si="14">E7^2</f>
        <v>0.24211237422582788</v>
      </c>
      <c r="P7">
        <f t="shared" ref="P7:P14" si="15">F7/(F7+G7)</f>
        <v>0.96869444440217778</v>
      </c>
      <c r="Q7">
        <f t="shared" ref="Q7:Q14" si="16">1-P7</f>
        <v>3.1305555597822221E-2</v>
      </c>
      <c r="R7">
        <f t="shared" ref="R7:R14" si="17">I7/(I7+J7+K7)</f>
        <v>1.5897598435108823E-2</v>
      </c>
      <c r="S7">
        <f t="shared" ref="S7:S14" si="18">J7/(I7+J7+K7)</f>
        <v>0.98384551810976351</v>
      </c>
      <c r="T7">
        <f t="shared" ref="T7:T14" si="19">1-R7-S7</f>
        <v>2.5688345512764332E-4</v>
      </c>
      <c r="U7">
        <f t="shared" ref="U7:U14" si="20">M7/(M7+N7)</f>
        <v>8.0145641880413204E-3</v>
      </c>
      <c r="V7">
        <f t="shared" ref="V7:V14" si="21">1-U7</f>
        <v>0.99198543581195864</v>
      </c>
    </row>
    <row r="8" spans="1:22" x14ac:dyDescent="0.25">
      <c r="A8">
        <f t="shared" si="0"/>
        <v>1.6888632393540073E-2</v>
      </c>
      <c r="B8">
        <f t="shared" si="1"/>
        <v>0.49155568380322995</v>
      </c>
      <c r="C8">
        <f t="shared" si="2"/>
        <v>8.4443161967700364E-3</v>
      </c>
      <c r="D8">
        <f t="shared" si="3"/>
        <v>8.4443161967700364E-3</v>
      </c>
      <c r="E8">
        <f t="shared" si="4"/>
        <v>0.49155568380322995</v>
      </c>
      <c r="F8">
        <f t="shared" si="5"/>
        <v>0.24162699027926099</v>
      </c>
      <c r="G8">
        <f t="shared" si="6"/>
        <v>8.3017032447079697E-3</v>
      </c>
      <c r="H8">
        <f t="shared" si="7"/>
        <v>7.1306476031032773E-5</v>
      </c>
      <c r="I8">
        <f t="shared" si="8"/>
        <v>8.3017032447079697E-3</v>
      </c>
      <c r="J8">
        <f t="shared" si="9"/>
        <v>0.48325398055852198</v>
      </c>
      <c r="K8">
        <f t="shared" si="10"/>
        <v>1.4261295206206555E-4</v>
      </c>
      <c r="L8">
        <f t="shared" si="11"/>
        <v>8.3017032447079697E-3</v>
      </c>
      <c r="M8">
        <f t="shared" si="12"/>
        <v>7.1306476031032773E-5</v>
      </c>
      <c r="N8">
        <f t="shared" si="13"/>
        <v>8.3017032447079697E-3</v>
      </c>
      <c r="O8">
        <f t="shared" si="14"/>
        <v>0.24162699027926099</v>
      </c>
      <c r="P8">
        <f t="shared" si="15"/>
        <v>0.96678371287564147</v>
      </c>
      <c r="Q8">
        <f t="shared" si="16"/>
        <v>3.3216287124358534E-2</v>
      </c>
      <c r="R8">
        <f t="shared" si="17"/>
        <v>1.688373398787581E-2</v>
      </c>
      <c r="S8">
        <f t="shared" si="18"/>
        <v>0.98282622442970835</v>
      </c>
      <c r="T8">
        <f t="shared" si="19"/>
        <v>2.9004158241585642E-4</v>
      </c>
      <c r="U8">
        <f t="shared" si="20"/>
        <v>8.516229935146816E-3</v>
      </c>
      <c r="V8">
        <f t="shared" si="21"/>
        <v>0.99148377006485322</v>
      </c>
    </row>
    <row r="9" spans="1:22" x14ac:dyDescent="0.25">
      <c r="A9">
        <f t="shared" si="0"/>
        <v>1.7384544034284188E-2</v>
      </c>
      <c r="B9">
        <f t="shared" si="1"/>
        <v>0.49130772798285793</v>
      </c>
      <c r="C9">
        <f t="shared" si="2"/>
        <v>8.6922720171420942E-3</v>
      </c>
      <c r="D9">
        <f t="shared" si="3"/>
        <v>8.6922720171420942E-3</v>
      </c>
      <c r="E9">
        <f t="shared" si="4"/>
        <v>0.49130772798285793</v>
      </c>
      <c r="F9">
        <f t="shared" si="5"/>
        <v>0.24138328357567793</v>
      </c>
      <c r="G9">
        <f t="shared" si="6"/>
        <v>8.541160831502111E-3</v>
      </c>
      <c r="H9">
        <f t="shared" si="7"/>
        <v>7.5555592819991492E-5</v>
      </c>
      <c r="I9">
        <f t="shared" si="8"/>
        <v>8.541160831502111E-3</v>
      </c>
      <c r="J9">
        <f t="shared" si="9"/>
        <v>0.48276656715135585</v>
      </c>
      <c r="K9">
        <f t="shared" si="10"/>
        <v>1.5111118563998298E-4</v>
      </c>
      <c r="L9">
        <f t="shared" si="11"/>
        <v>8.541160831502111E-3</v>
      </c>
      <c r="M9">
        <f t="shared" si="12"/>
        <v>7.5555592819991492E-5</v>
      </c>
      <c r="N9">
        <f t="shared" si="13"/>
        <v>8.541160831502111E-3</v>
      </c>
      <c r="O9">
        <f t="shared" si="14"/>
        <v>0.24138328357567793</v>
      </c>
      <c r="P9">
        <f t="shared" si="15"/>
        <v>0.96582502823298566</v>
      </c>
      <c r="Q9">
        <f t="shared" si="16"/>
        <v>3.4174971767014339E-2</v>
      </c>
      <c r="R9">
        <f t="shared" si="17"/>
        <v>1.7379198725885062E-2</v>
      </c>
      <c r="S9">
        <f t="shared" si="18"/>
        <v>0.98231332652018499</v>
      </c>
      <c r="T9">
        <f t="shared" si="19"/>
        <v>3.0747475392989276E-4</v>
      </c>
      <c r="U9">
        <f t="shared" si="20"/>
        <v>8.7684901184311211E-3</v>
      </c>
      <c r="V9">
        <f t="shared" si="21"/>
        <v>0.99123150988156883</v>
      </c>
    </row>
    <row r="10" spans="1:22" x14ac:dyDescent="0.25">
      <c r="A10">
        <f t="shared" si="0"/>
        <v>1.7633927554841521E-2</v>
      </c>
      <c r="B10">
        <f t="shared" si="1"/>
        <v>0.49118303622257925</v>
      </c>
      <c r="C10">
        <f t="shared" si="2"/>
        <v>8.8169637774207603E-3</v>
      </c>
      <c r="D10">
        <f t="shared" si="3"/>
        <v>8.8169637774207603E-3</v>
      </c>
      <c r="E10">
        <f t="shared" si="4"/>
        <v>0.49118303622257925</v>
      </c>
      <c r="F10">
        <f t="shared" si="5"/>
        <v>0.24126077507283161</v>
      </c>
      <c r="G10">
        <f t="shared" si="6"/>
        <v>8.6614860769160616E-3</v>
      </c>
      <c r="H10">
        <f t="shared" si="7"/>
        <v>7.7738850252349762E-5</v>
      </c>
      <c r="I10">
        <f t="shared" si="8"/>
        <v>8.6614860769160616E-3</v>
      </c>
      <c r="J10">
        <f t="shared" si="9"/>
        <v>0.48252155014566322</v>
      </c>
      <c r="K10">
        <f t="shared" si="10"/>
        <v>1.5547770050469952E-4</v>
      </c>
      <c r="L10">
        <f t="shared" si="11"/>
        <v>8.6614860769160616E-3</v>
      </c>
      <c r="M10">
        <f t="shared" si="12"/>
        <v>7.7738850252349762E-5</v>
      </c>
      <c r="N10">
        <f t="shared" si="13"/>
        <v>8.6614860769160616E-3</v>
      </c>
      <c r="O10">
        <f t="shared" si="14"/>
        <v>0.24126077507283161</v>
      </c>
      <c r="P10">
        <f t="shared" si="15"/>
        <v>0.96534327899775885</v>
      </c>
      <c r="Q10">
        <f t="shared" si="16"/>
        <v>3.4656721002241153E-2</v>
      </c>
      <c r="R10">
        <f t="shared" si="17"/>
        <v>1.7628347527163243E-2</v>
      </c>
      <c r="S10">
        <f t="shared" si="18"/>
        <v>0.98205521544195284</v>
      </c>
      <c r="T10">
        <f t="shared" si="19"/>
        <v>3.1643703088390929E-4</v>
      </c>
      <c r="U10">
        <f t="shared" si="20"/>
        <v>8.8953941453865128E-3</v>
      </c>
      <c r="V10">
        <f t="shared" si="21"/>
        <v>0.99110460585461346</v>
      </c>
    </row>
    <row r="11" spans="1:22" x14ac:dyDescent="0.25">
      <c r="A11">
        <f t="shared" si="0"/>
        <v>1.7759388764644661E-2</v>
      </c>
      <c r="B11">
        <f t="shared" si="1"/>
        <v>0.49112030561767767</v>
      </c>
      <c r="C11">
        <f t="shared" si="2"/>
        <v>8.8796943823223305E-3</v>
      </c>
      <c r="D11">
        <f t="shared" si="3"/>
        <v>8.8796943823223305E-3</v>
      </c>
      <c r="E11">
        <f t="shared" si="4"/>
        <v>0.49112030561767767</v>
      </c>
      <c r="F11">
        <f t="shared" si="5"/>
        <v>0.2411991545900011</v>
      </c>
      <c r="G11">
        <f t="shared" si="6"/>
        <v>8.7219964376754368E-3</v>
      </c>
      <c r="H11">
        <f t="shared" si="7"/>
        <v>7.8848972323446761E-5</v>
      </c>
      <c r="I11">
        <f t="shared" si="8"/>
        <v>8.7219964376754368E-3</v>
      </c>
      <c r="J11">
        <f t="shared" si="9"/>
        <v>0.4823983091800022</v>
      </c>
      <c r="K11">
        <f t="shared" si="10"/>
        <v>1.5769794464689352E-4</v>
      </c>
      <c r="L11">
        <f t="shared" si="11"/>
        <v>8.7219964376754368E-3</v>
      </c>
      <c r="M11">
        <f t="shared" si="12"/>
        <v>7.8848972323446761E-5</v>
      </c>
      <c r="N11">
        <f t="shared" si="13"/>
        <v>8.7219964376754368E-3</v>
      </c>
      <c r="O11">
        <f t="shared" si="14"/>
        <v>0.2411991545900011</v>
      </c>
      <c r="P11">
        <f t="shared" si="15"/>
        <v>0.96510100725044456</v>
      </c>
      <c r="Q11">
        <f t="shared" si="16"/>
        <v>3.4898992749555435E-2</v>
      </c>
      <c r="R11">
        <f t="shared" si="17"/>
        <v>1.7753688083795811E-2</v>
      </c>
      <c r="S11">
        <f t="shared" si="18"/>
        <v>0.98192531658666893</v>
      </c>
      <c r="T11">
        <f t="shared" si="19"/>
        <v>3.2099532953522303E-4</v>
      </c>
      <c r="U11">
        <f t="shared" si="20"/>
        <v>8.9592497822838998E-3</v>
      </c>
      <c r="V11">
        <f t="shared" si="21"/>
        <v>0.99104075021771609</v>
      </c>
    </row>
    <row r="12" spans="1:22" x14ac:dyDescent="0.25">
      <c r="A12">
        <f t="shared" si="0"/>
        <v>1.7822519515199784E-2</v>
      </c>
      <c r="B12">
        <f t="shared" si="1"/>
        <v>0.49108874024240012</v>
      </c>
      <c r="C12">
        <f t="shared" si="2"/>
        <v>8.911259757599892E-3</v>
      </c>
      <c r="D12">
        <f t="shared" si="3"/>
        <v>8.911259757599892E-3</v>
      </c>
      <c r="E12">
        <f t="shared" si="4"/>
        <v>0.49108874024240012</v>
      </c>
      <c r="F12">
        <f t="shared" si="5"/>
        <v>0.24116815079286755</v>
      </c>
      <c r="G12">
        <f t="shared" si="6"/>
        <v>8.7524386566650535E-3</v>
      </c>
      <c r="H12">
        <f t="shared" si="7"/>
        <v>7.9410550467419287E-5</v>
      </c>
      <c r="I12">
        <f t="shared" si="8"/>
        <v>8.7524386566650535E-3</v>
      </c>
      <c r="J12">
        <f t="shared" si="9"/>
        <v>0.48233630158573509</v>
      </c>
      <c r="K12">
        <f t="shared" si="10"/>
        <v>1.5882110093483857E-4</v>
      </c>
      <c r="L12">
        <f t="shared" si="11"/>
        <v>8.7524386566650535E-3</v>
      </c>
      <c r="M12">
        <f t="shared" si="12"/>
        <v>7.9410550467419287E-5</v>
      </c>
      <c r="N12">
        <f t="shared" si="13"/>
        <v>8.7524386566650535E-3</v>
      </c>
      <c r="O12">
        <f t="shared" si="14"/>
        <v>0.24116815079286755</v>
      </c>
      <c r="P12">
        <f t="shared" si="15"/>
        <v>0.96497912126430674</v>
      </c>
      <c r="Q12">
        <f t="shared" si="16"/>
        <v>3.5020878735693262E-2</v>
      </c>
      <c r="R12">
        <f t="shared" si="17"/>
        <v>1.7816757466909718E-2</v>
      </c>
      <c r="S12">
        <f t="shared" si="18"/>
        <v>0.98185994097714868</v>
      </c>
      <c r="T12">
        <f t="shared" si="19"/>
        <v>3.2330155594162413E-4</v>
      </c>
      <c r="U12">
        <f t="shared" si="20"/>
        <v>8.9913843188455349E-3</v>
      </c>
      <c r="V12">
        <f t="shared" si="21"/>
        <v>0.9910086156811545</v>
      </c>
    </row>
    <row r="13" spans="1:22" x14ac:dyDescent="0.25">
      <c r="A13">
        <f t="shared" si="0"/>
        <v>1.7854289544907948E-2</v>
      </c>
      <c r="B13">
        <f t="shared" si="1"/>
        <v>0.49107285522754601</v>
      </c>
      <c r="C13">
        <f t="shared" si="2"/>
        <v>8.9271447724539738E-3</v>
      </c>
      <c r="D13">
        <f t="shared" si="3"/>
        <v>8.9271447724539738E-3</v>
      </c>
      <c r="E13">
        <f t="shared" si="4"/>
        <v>0.49107285522754601</v>
      </c>
      <c r="F13">
        <f t="shared" si="5"/>
        <v>0.24115254914133435</v>
      </c>
      <c r="G13">
        <f t="shared" si="6"/>
        <v>8.7677569448772683E-3</v>
      </c>
      <c r="H13">
        <f t="shared" si="7"/>
        <v>7.9693913788352316E-5</v>
      </c>
      <c r="I13">
        <f t="shared" si="8"/>
        <v>8.7677569448772683E-3</v>
      </c>
      <c r="J13">
        <f t="shared" si="9"/>
        <v>0.48230509828266871</v>
      </c>
      <c r="K13">
        <f t="shared" si="10"/>
        <v>1.5938782757670463E-4</v>
      </c>
      <c r="L13">
        <f t="shared" si="11"/>
        <v>8.7677569448772683E-3</v>
      </c>
      <c r="M13">
        <f t="shared" si="12"/>
        <v>7.9693913788352316E-5</v>
      </c>
      <c r="N13">
        <f t="shared" si="13"/>
        <v>8.7677569448772683E-3</v>
      </c>
      <c r="O13">
        <f t="shared" si="14"/>
        <v>0.24115254914133435</v>
      </c>
      <c r="P13">
        <f t="shared" si="15"/>
        <v>0.96491778886565227</v>
      </c>
      <c r="Q13">
        <f t="shared" si="16"/>
        <v>3.5082211134347729E-2</v>
      </c>
      <c r="R13">
        <f t="shared" si="17"/>
        <v>1.7848496447114143E-2</v>
      </c>
      <c r="S13">
        <f t="shared" si="18"/>
        <v>0.98182703823158413</v>
      </c>
      <c r="T13">
        <f t="shared" si="19"/>
        <v>3.2446532130170347E-4</v>
      </c>
      <c r="U13">
        <f t="shared" si="20"/>
        <v>9.0075565336761657E-3</v>
      </c>
      <c r="V13">
        <f t="shared" si="21"/>
        <v>0.99099244346632387</v>
      </c>
    </row>
    <row r="14" spans="1:22" x14ac:dyDescent="0.25">
      <c r="A14">
        <f t="shared" si="0"/>
        <v>1.7870278387757465E-2</v>
      </c>
      <c r="B14">
        <f t="shared" si="1"/>
        <v>0.49106486080612127</v>
      </c>
      <c r="C14">
        <f t="shared" si="2"/>
        <v>8.9351391938787324E-3</v>
      </c>
      <c r="D14">
        <f t="shared" si="3"/>
        <v>8.9351391938787324E-3</v>
      </c>
      <c r="E14">
        <f t="shared" si="4"/>
        <v>0.49106486080612127</v>
      </c>
      <c r="F14">
        <f t="shared" si="5"/>
        <v>0.24114469751853526</v>
      </c>
      <c r="G14">
        <f t="shared" si="6"/>
        <v>8.7754657690507568E-3</v>
      </c>
      <c r="H14">
        <f t="shared" si="7"/>
        <v>7.9836712413987882E-5</v>
      </c>
      <c r="I14">
        <f t="shared" si="8"/>
        <v>8.7754657690507568E-3</v>
      </c>
      <c r="J14">
        <f t="shared" si="9"/>
        <v>0.48228939503707052</v>
      </c>
      <c r="K14">
        <f t="shared" si="10"/>
        <v>1.5967342482797576E-4</v>
      </c>
      <c r="L14">
        <f t="shared" si="11"/>
        <v>8.7754657690507568E-3</v>
      </c>
      <c r="M14">
        <f t="shared" si="12"/>
        <v>7.9836712413987882E-5</v>
      </c>
      <c r="N14">
        <f t="shared" si="13"/>
        <v>8.7754657690507568E-3</v>
      </c>
      <c r="O14">
        <f t="shared" si="14"/>
        <v>0.24114469751853526</v>
      </c>
      <c r="P14">
        <f t="shared" si="15"/>
        <v>0.96488692367349038</v>
      </c>
      <c r="Q14">
        <f t="shared" si="16"/>
        <v>3.5113076326509618E-2</v>
      </c>
      <c r="R14">
        <f t="shared" si="17"/>
        <v>1.786446962139104E-2</v>
      </c>
      <c r="S14">
        <f t="shared" si="18"/>
        <v>0.98181047856685866</v>
      </c>
      <c r="T14">
        <f t="shared" si="19"/>
        <v>3.2505181175035425E-4</v>
      </c>
      <c r="U14">
        <f t="shared" si="20"/>
        <v>9.0156956897967169E-3</v>
      </c>
      <c r="V14">
        <f t="shared" si="21"/>
        <v>0.99098430431020323</v>
      </c>
    </row>
    <row r="16" spans="1:22" x14ac:dyDescent="0.25">
      <c r="K16" t="s">
        <v>16</v>
      </c>
    </row>
    <row r="22" spans="16:16" x14ac:dyDescent="0.25">
      <c r="P22" t="s">
        <v>16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ABO</vt:lpstr>
      <vt:lpstr>CD-RecomFreq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2014-11-28T01:42:25Z</dcterms:modified>
</cp:coreProperties>
</file>